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inistrative\Administrative Sara\Dropbox (Resort Tax)\Board Meetings\Content\FY 2020\16. June 10\"/>
    </mc:Choice>
  </mc:AlternateContent>
  <xr:revisionPtr revIDLastSave="0" documentId="13_ncr:1_{E8F1665B-37C9-4D59-8478-9278F9DFC1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E28" i="1"/>
  <c r="E30" i="1"/>
  <c r="E48" i="1"/>
  <c r="E47" i="1"/>
  <c r="E52" i="1" l="1"/>
  <c r="G1" i="1" s="1"/>
  <c r="F43" i="1"/>
  <c r="D43" i="1"/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8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D20" i="1"/>
  <c r="D21" i="1"/>
  <c r="D22" i="1"/>
  <c r="D23" i="1"/>
  <c r="D24" i="1"/>
  <c r="D25" i="1"/>
  <c r="D26" i="1"/>
  <c r="D28" i="1"/>
  <c r="D29" i="1"/>
  <c r="D30" i="1"/>
  <c r="D31" i="1"/>
  <c r="D32" i="1"/>
  <c r="D8" i="1"/>
  <c r="D33" i="1"/>
  <c r="D34" i="1"/>
  <c r="D35" i="1"/>
  <c r="D36" i="1"/>
  <c r="D37" i="1"/>
  <c r="D38" i="1"/>
  <c r="D39" i="1"/>
  <c r="D40" i="1"/>
  <c r="D41" i="1"/>
  <c r="D42" i="1"/>
  <c r="D44" i="1"/>
  <c r="D45" i="1"/>
  <c r="D46" i="1"/>
  <c r="D47" i="1"/>
  <c r="D48" i="1"/>
  <c r="D49" i="1"/>
  <c r="D50" i="1"/>
  <c r="F5" i="1"/>
  <c r="F6" i="1"/>
  <c r="F7" i="1"/>
  <c r="F9" i="1"/>
  <c r="F10" i="1"/>
  <c r="F11" i="1"/>
  <c r="F12" i="1"/>
  <c r="F13" i="1"/>
  <c r="F14" i="1"/>
  <c r="F17" i="1"/>
  <c r="F18" i="1"/>
  <c r="F19" i="1"/>
  <c r="D5" i="1"/>
  <c r="D6" i="1"/>
  <c r="D7" i="1"/>
  <c r="D9" i="1"/>
  <c r="D10" i="1"/>
  <c r="D11" i="1"/>
  <c r="D12" i="1"/>
  <c r="D13" i="1"/>
  <c r="D14" i="1"/>
  <c r="D15" i="1"/>
  <c r="D16" i="1"/>
  <c r="D17" i="1"/>
  <c r="D18" i="1"/>
  <c r="F4" i="1"/>
  <c r="D4" i="1"/>
  <c r="F3" i="1"/>
  <c r="D3" i="1"/>
  <c r="G52" i="1" l="1"/>
  <c r="F52" i="1" l="1"/>
  <c r="D52" i="1"/>
</calcChain>
</file>

<file path=xl/sharedStrings.xml><?xml version="1.0" encoding="utf-8"?>
<sst xmlns="http://schemas.openxmlformats.org/spreadsheetml/2006/main" count="123" uniqueCount="101">
  <si>
    <t>BSFD</t>
  </si>
  <si>
    <t>Project #</t>
  </si>
  <si>
    <t>Operations</t>
  </si>
  <si>
    <t>BSTD</t>
  </si>
  <si>
    <t>GSCO</t>
  </si>
  <si>
    <t>BBBSBC</t>
  </si>
  <si>
    <t>Youth Wellness</t>
  </si>
  <si>
    <t>BSCFB</t>
  </si>
  <si>
    <t>Discovery</t>
  </si>
  <si>
    <t>BSRF</t>
  </si>
  <si>
    <t>BSSAR</t>
  </si>
  <si>
    <t>Training</t>
  </si>
  <si>
    <t>BSSHA</t>
  </si>
  <si>
    <t>WMPAC</t>
  </si>
  <si>
    <t>FOL</t>
  </si>
  <si>
    <t>Alliance</t>
  </si>
  <si>
    <t>GVSA</t>
  </si>
  <si>
    <t>MLC</t>
  </si>
  <si>
    <t>PVW</t>
  </si>
  <si>
    <t>MLR</t>
  </si>
  <si>
    <t>POLLC</t>
  </si>
  <si>
    <t>WCS</t>
  </si>
  <si>
    <t>WIA</t>
  </si>
  <si>
    <t>ACBS</t>
  </si>
  <si>
    <t>Big Sky Chamber</t>
  </si>
  <si>
    <t>BSCHT</t>
  </si>
  <si>
    <t>Down Payment Assistance</t>
  </si>
  <si>
    <t>Long Term Rental Program</t>
  </si>
  <si>
    <t>BSCO</t>
  </si>
  <si>
    <t>GRTF</t>
  </si>
  <si>
    <t>Watershed Monitoring</t>
  </si>
  <si>
    <t>VBS</t>
  </si>
  <si>
    <t>Lead</t>
  </si>
  <si>
    <t>Environmental Stewardship</t>
  </si>
  <si>
    <t>Community Outreach</t>
  </si>
  <si>
    <t>Wildland Apparatus Replacement</t>
  </si>
  <si>
    <t>Operational Support</t>
  </si>
  <si>
    <t>BSTD Operations</t>
  </si>
  <si>
    <t>BSTD Big Sky Bus Barn</t>
  </si>
  <si>
    <t>Big Sky/Canyon Patrol Division</t>
  </si>
  <si>
    <t>Case Management &amp; Outreach</t>
  </si>
  <si>
    <t>Operations/Admin &amp; Food Purchase</t>
  </si>
  <si>
    <t>Early Childhood Preschool Program Tuition Assistance</t>
  </si>
  <si>
    <t>Community Recycling and Compost Removal</t>
  </si>
  <si>
    <t>Volunteer Safety</t>
  </si>
  <si>
    <t>Shop tools/building infrastructure</t>
  </si>
  <si>
    <t>Operating Assistance Project</t>
  </si>
  <si>
    <t>FY21 Artist Fees</t>
  </si>
  <si>
    <t>Library Operations</t>
  </si>
  <si>
    <t>Administration</t>
  </si>
  <si>
    <t xml:space="preserve">Education &amp; Awareness </t>
  </si>
  <si>
    <t>Two additional groomings of the Buck Ridge/Doe Creek Road snowmobile trail</t>
  </si>
  <si>
    <t xml:space="preserve">Big Sky School Teacher Housing Project </t>
  </si>
  <si>
    <t>Tuition Reduction</t>
  </si>
  <si>
    <t xml:space="preserve">Karst Bridge Rehabilitation </t>
  </si>
  <si>
    <t xml:space="preserve">Permanent Conservation of Big Sky's Fish and Wildlife Habitat and Open Space </t>
  </si>
  <si>
    <t>Big Sky Post Office - Operations</t>
  </si>
  <si>
    <t>Bear Smart Big Sky: Advancing Community Engagement and Stewardship to Keep Bears and the Landscape Wild</t>
  </si>
  <si>
    <t>Direct Behavioral Healthcare Services</t>
  </si>
  <si>
    <t>Indirect Behavioral Healthcare Services</t>
  </si>
  <si>
    <t>2021 Summer Programming</t>
  </si>
  <si>
    <t>Leadership, Staffing and Operations of the Big Sky Chamber of Commerce</t>
  </si>
  <si>
    <t>Local Governance Facilitation - Eggs&amp;Issues/Gallatin-Madison Joint County Commission Meeting | Coordinating Council of Big Sky</t>
  </si>
  <si>
    <t>Advocating for Our Community | Creating a Positive Business Climate - MT Chamber Days and BBER Economic Outlook Seminar</t>
  </si>
  <si>
    <t>BSCHT Operations Support</t>
  </si>
  <si>
    <t>Future Property Development</t>
  </si>
  <si>
    <t>Operations &amp; Maintenance</t>
  </si>
  <si>
    <t>Education and Outreach</t>
  </si>
  <si>
    <t>Watershed Restoration and Enhancement Projects</t>
  </si>
  <si>
    <t>Water Supply Resiliency Projects</t>
  </si>
  <si>
    <t>Promote the Big Sky Destination</t>
  </si>
  <si>
    <t>Develop and Steward the Destination</t>
  </si>
  <si>
    <t>Jul 20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</si>
  <si>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</si>
  <si>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</si>
  <si>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</si>
  <si>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</si>
  <si>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</si>
  <si>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</si>
  <si>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</si>
  <si>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</si>
  <si>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</si>
  <si>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</si>
  <si>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</si>
  <si>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Jul 21</t>
  </si>
  <si>
    <t>TOTAL FY21 REQUEST (SPRING AND FALL)</t>
  </si>
  <si>
    <t>TOTAL SPRING REQUESTS</t>
  </si>
  <si>
    <t>TOTAL SPRING AWARD</t>
  </si>
  <si>
    <t>TOTAL FALL REQUESTS</t>
  </si>
  <si>
    <t xml:space="preserve">Remaining </t>
  </si>
  <si>
    <t xml:space="preserve">RESERVE </t>
  </si>
  <si>
    <t>PROJECT</t>
  </si>
  <si>
    <t>ORG</t>
  </si>
  <si>
    <t>SPRING AWARD RECOMMENDATION</t>
  </si>
  <si>
    <t>FY21 Total Available</t>
  </si>
  <si>
    <t xml:space="preserve">SPRING (Jul-Dec) REQUEST  </t>
  </si>
  <si>
    <t>FALL (Jan-June) REQUEST</t>
  </si>
  <si>
    <t>TOTAL FY21 REQUEST</t>
  </si>
  <si>
    <t>Team Big Sky</t>
  </si>
  <si>
    <t>HFHGV</t>
  </si>
  <si>
    <t>Gallatin Canyon Groundwater Discharge Modeling, Planning and District Formation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</si>
</sst>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592B5"/>
        <bgColor indexed="64"/>
      </patternFill>
    </fill>
    <fill>
      <patternFill patternType="solid">
        <fgColor rgb="FF77ADA4"/>
        <bgColor indexed="64"/>
      </patternFill>
    </fill>
    <fill>
      <patternFill patternType="solid">
        <fgColor rgb="FFE18F6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Fill="1"/>
    <xf numFmtId="42" fontId="0" fillId="0" borderId="0" xfId="0" applyNumberFormat="1" applyFill="1"/>
    <xf numFmtId="10" fontId="0" fillId="0" borderId="0" xfId="0" applyNumberFormat="1" applyFill="1"/>
    <xf numFmtId="0" fontId="0" fillId="0" borderId="1" xfId="0" applyFill="1" applyBorder="1"/>
    <xf numFmtId="42" fontId="0" fillId="0" borderId="1" xfId="0" applyNumberFormat="1" applyFill="1" applyBorder="1"/>
    <xf numFmtId="0" fontId="1" fillId="0" borderId="0" xfId="0" applyFont="1"/>
    <xf numFmtId="42" fontId="1" fillId="0" borderId="0" xfId="0" applyNumberFormat="1" applyFont="1"/>
    <xf numFmtId="0" fontId="1" fillId="0" borderId="0" xfId="0" applyFont="1" applyFill="1"/>
    <xf numFmtId="42" fontId="1" fillId="0" borderId="0" xfId="0" applyNumberFormat="1" applyFont="1" applyFill="1"/>
    <xf numFmtId="42" fontId="2" fillId="0" borderId="0" xfId="0" applyNumberFormat="1" applyFont="1" applyFill="1"/>
    <xf numFmtId="0" fontId="0" fillId="0" borderId="2" xfId="0" applyFill="1" applyBorder="1"/>
    <xf numFmtId="0" fontId="0" fillId="0" borderId="3" xfId="0" applyFill="1" applyBorder="1"/>
    <xf numFmtId="42" fontId="0" fillId="0" borderId="3" xfId="0" applyNumberFormat="1" applyFill="1" applyBorder="1"/>
    <xf numFmtId="0" fontId="0" fillId="0" borderId="4" xfId="0" applyFill="1" applyBorder="1"/>
    <xf numFmtId="0" fontId="0" fillId="0" borderId="5" xfId="0" applyFill="1" applyBorder="1"/>
    <xf numFmtId="42" fontId="0" fillId="0" borderId="5" xfId="0" applyNumberFormat="1" applyFill="1" applyBorder="1"/>
    <xf numFmtId="0" fontId="0" fillId="0" borderId="6" xfId="0" applyFill="1" applyBorder="1"/>
    <xf numFmtId="42" fontId="0" fillId="0" borderId="6" xfId="0" applyNumberFormat="1" applyFill="1" applyBorder="1"/>
    <xf numFmtId="164" fontId="0" fillId="0" borderId="3" xfId="0" applyNumberForma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164" fontId="0" fillId="0" borderId="1" xfId="0" applyNumberFormat="1" applyFill="1" applyBorder="1"/>
    <xf numFmtId="10" fontId="0" fillId="0" borderId="0" xfId="0" applyNumberFormat="1" applyFill="1" applyAlignment="1">
      <alignment wrapText="1"/>
    </xf>
    <xf numFmtId="0" fontId="0" fillId="0" borderId="7" xfId="0" applyFill="1" applyBorder="1"/>
    <xf numFmtId="0" fontId="0" fillId="0" borderId="8" xfId="0" applyFill="1" applyBorder="1"/>
    <xf numFmtId="164" fontId="0" fillId="0" borderId="9" xfId="0" applyNumberFormat="1" applyFill="1" applyBorder="1"/>
    <xf numFmtId="164" fontId="0" fillId="0" borderId="11" xfId="0" applyNumberFormat="1" applyFill="1" applyBorder="1"/>
    <xf numFmtId="164" fontId="0" fillId="0" borderId="14" xfId="0" applyNumberFormat="1" applyFill="1" applyBorder="1"/>
    <xf numFmtId="164" fontId="0" fillId="0" borderId="13" xfId="0" applyNumberFormat="1" applyFill="1" applyBorder="1"/>
    <xf numFmtId="164" fontId="0" fillId="0" borderId="15" xfId="0" applyNumberFormat="1" applyFill="1" applyBorder="1"/>
    <xf numFmtId="0" fontId="0" fillId="0" borderId="16" xfId="0" applyFill="1" applyBorder="1"/>
    <xf numFmtId="164" fontId="0" fillId="0" borderId="17" xfId="0" applyNumberFormat="1" applyFill="1" applyBorder="1"/>
    <xf numFmtId="0" fontId="0" fillId="0" borderId="18" xfId="0" applyFill="1" applyBorder="1"/>
    <xf numFmtId="164" fontId="0" fillId="0" borderId="19" xfId="0" applyNumberFormat="1" applyFill="1" applyBorder="1"/>
    <xf numFmtId="0" fontId="0" fillId="0" borderId="20" xfId="0" applyFill="1" applyBorder="1"/>
    <xf numFmtId="164" fontId="0" fillId="0" borderId="21" xfId="0" applyNumberFormat="1" applyFill="1" applyBorder="1"/>
    <xf numFmtId="0" fontId="0" fillId="0" borderId="22" xfId="0" applyFill="1" applyBorder="1"/>
    <xf numFmtId="164" fontId="0" fillId="0" borderId="23" xfId="0" applyNumberFormat="1" applyFill="1" applyBorder="1"/>
    <xf numFmtId="164" fontId="0" fillId="0" borderId="24" xfId="0" applyNumberFormat="1" applyFill="1" applyBorder="1"/>
    <xf numFmtId="164" fontId="0" fillId="0" borderId="25" xfId="0" applyNumberFormat="1" applyFill="1" applyBorder="1"/>
    <xf numFmtId="164" fontId="0" fillId="0" borderId="26" xfId="0" applyNumberFormat="1" applyFill="1" applyBorder="1"/>
    <xf numFmtId="0" fontId="0" fillId="0" borderId="27" xfId="0" applyFill="1" applyBorder="1"/>
    <xf numFmtId="0" fontId="0" fillId="0" borderId="28" xfId="0" applyFill="1" applyBorder="1"/>
    <xf numFmtId="42" fontId="0" fillId="0" borderId="28" xfId="0" applyNumberFormat="1" applyFill="1" applyBorder="1"/>
    <xf numFmtId="164" fontId="0" fillId="0" borderId="28" xfId="0" applyNumberFormat="1" applyFill="1" applyBorder="1"/>
    <xf numFmtId="164" fontId="0" fillId="0" borderId="29" xfId="0" applyNumberFormat="1" applyFill="1" applyBorder="1"/>
    <xf numFmtId="164" fontId="0" fillId="0" borderId="31" xfId="0" applyNumberFormat="1" applyFill="1" applyBorder="1"/>
    <xf numFmtId="164" fontId="0" fillId="0" borderId="33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/>
    <xf numFmtId="0" fontId="0" fillId="0" borderId="6" xfId="0" applyFill="1" applyBorder="1" applyAlignment="1"/>
    <xf numFmtId="49" fontId="3" fillId="0" borderId="37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right"/>
    </xf>
    <xf numFmtId="165" fontId="0" fillId="0" borderId="0" xfId="1" applyNumberFormat="1" applyFont="1" applyFill="1"/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3" fillId="0" borderId="40" xfId="0" applyFont="1" applyFill="1" applyBorder="1" applyAlignment="1">
      <alignment vertical="center"/>
    </xf>
    <xf numFmtId="10" fontId="0" fillId="0" borderId="0" xfId="0" applyNumberFormat="1" applyFill="1" applyBorder="1" applyAlignment="1">
      <alignment wrapText="1"/>
    </xf>
    <xf numFmtId="44" fontId="0" fillId="0" borderId="0" xfId="0" applyNumberFormat="1" applyFill="1" applyBorder="1"/>
    <xf numFmtId="44" fontId="0" fillId="0" borderId="0" xfId="1" applyFont="1" applyFill="1"/>
    <xf numFmtId="9" fontId="0" fillId="0" borderId="0" xfId="2" applyFont="1" applyFill="1"/>
    <xf numFmtId="9" fontId="0" fillId="0" borderId="0" xfId="2" applyFont="1"/>
    <xf numFmtId="42" fontId="3" fillId="0" borderId="34" xfId="0" applyNumberFormat="1" applyFont="1" applyFill="1" applyBorder="1" applyAlignment="1">
      <alignment wrapText="1"/>
    </xf>
    <xf numFmtId="42" fontId="3" fillId="0" borderId="11" xfId="0" applyNumberFormat="1" applyFont="1" applyFill="1" applyBorder="1"/>
    <xf numFmtId="44" fontId="0" fillId="0" borderId="0" xfId="1" applyFont="1" applyFill="1" applyBorder="1"/>
    <xf numFmtId="10" fontId="0" fillId="0" borderId="0" xfId="0" applyNumberFormat="1" applyFill="1" applyBorder="1"/>
    <xf numFmtId="164" fontId="3" fillId="0" borderId="11" xfId="0" applyNumberFormat="1" applyFont="1" applyFill="1" applyBorder="1"/>
    <xf numFmtId="0" fontId="3" fillId="0" borderId="0" xfId="0" applyFont="1" applyFill="1" applyBorder="1" applyAlignment="1">
      <alignment vertical="center"/>
    </xf>
    <xf numFmtId="42" fontId="0" fillId="0" borderId="0" xfId="0" applyNumberFormat="1" applyFill="1" applyBorder="1"/>
    <xf numFmtId="164" fontId="3" fillId="0" borderId="41" xfId="0" applyNumberFormat="1" applyFont="1" applyFill="1" applyBorder="1" applyAlignment="1">
      <alignment vertical="center" wrapText="1"/>
    </xf>
    <xf numFmtId="164" fontId="3" fillId="0" borderId="43" xfId="0" applyNumberFormat="1" applyFont="1" applyFill="1" applyBorder="1" applyAlignment="1">
      <alignment wrapText="1"/>
    </xf>
    <xf numFmtId="164" fontId="3" fillId="0" borderId="34" xfId="0" applyNumberFormat="1" applyFont="1" applyFill="1" applyBorder="1" applyAlignment="1">
      <alignment wrapText="1"/>
    </xf>
    <xf numFmtId="165" fontId="3" fillId="0" borderId="11" xfId="1" applyNumberFormat="1" applyFont="1" applyFill="1" applyBorder="1"/>
    <xf numFmtId="42" fontId="3" fillId="0" borderId="42" xfId="0" applyNumberFormat="1" applyFont="1" applyFill="1" applyBorder="1"/>
    <xf numFmtId="42" fontId="3" fillId="0" borderId="44" xfId="0" applyNumberFormat="1" applyFont="1" applyFill="1" applyBorder="1"/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10" fontId="6" fillId="0" borderId="37" xfId="0" applyNumberFormat="1" applyFont="1" applyFill="1" applyBorder="1" applyAlignment="1">
      <alignment horizontal="center" vertical="center" wrapText="1"/>
    </xf>
    <xf numFmtId="42" fontId="6" fillId="0" borderId="37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2" borderId="10" xfId="0" applyFill="1" applyBorder="1"/>
    <xf numFmtId="0" fontId="0" fillId="2" borderId="11" xfId="0" applyFill="1" applyBorder="1"/>
    <xf numFmtId="164" fontId="0" fillId="2" borderId="11" xfId="0" applyNumberFormat="1" applyFill="1" applyBorder="1"/>
    <xf numFmtId="42" fontId="0" fillId="2" borderId="11" xfId="0" applyNumberFormat="1" applyFill="1" applyBorder="1"/>
    <xf numFmtId="0" fontId="0" fillId="2" borderId="4" xfId="0" applyFill="1" applyBorder="1"/>
    <xf numFmtId="0" fontId="0" fillId="2" borderId="5" xfId="0" applyFill="1" applyBorder="1"/>
    <xf numFmtId="164" fontId="0" fillId="2" borderId="5" xfId="0" applyNumberFormat="1" applyFill="1" applyBorder="1"/>
    <xf numFmtId="42" fontId="0" fillId="2" borderId="5" xfId="0" applyNumberFormat="1" applyFill="1" applyBorder="1"/>
    <xf numFmtId="0" fontId="0" fillId="2" borderId="35" xfId="0" applyFill="1" applyBorder="1"/>
    <xf numFmtId="0" fontId="0" fillId="2" borderId="24" xfId="0" applyFill="1" applyBorder="1"/>
    <xf numFmtId="164" fontId="0" fillId="2" borderId="24" xfId="0" applyNumberFormat="1" applyFill="1" applyBorder="1"/>
    <xf numFmtId="42" fontId="0" fillId="2" borderId="24" xfId="0" applyNumberFormat="1" applyFill="1" applyBorder="1"/>
    <xf numFmtId="0" fontId="0" fillId="3" borderId="12" xfId="0" applyFill="1" applyBorder="1"/>
    <xf numFmtId="0" fontId="0" fillId="3" borderId="13" xfId="0" applyFill="1" applyBorder="1"/>
    <xf numFmtId="164" fontId="0" fillId="3" borderId="14" xfId="0" applyNumberFormat="1" applyFill="1" applyBorder="1"/>
    <xf numFmtId="42" fontId="0" fillId="3" borderId="13" xfId="0" applyNumberFormat="1" applyFill="1" applyBorder="1"/>
    <xf numFmtId="0" fontId="0" fillId="3" borderId="16" xfId="0" applyFill="1" applyBorder="1"/>
    <xf numFmtId="0" fontId="0" fillId="3" borderId="6" xfId="0" applyFill="1" applyBorder="1"/>
    <xf numFmtId="164" fontId="0" fillId="3" borderId="6" xfId="0" applyNumberFormat="1" applyFill="1" applyBorder="1"/>
    <xf numFmtId="42" fontId="0" fillId="3" borderId="6" xfId="0" applyNumberFormat="1" applyFill="1" applyBorder="1"/>
    <xf numFmtId="0" fontId="0" fillId="3" borderId="18" xfId="0" applyFill="1" applyBorder="1"/>
    <xf numFmtId="0" fontId="0" fillId="3" borderId="3" xfId="0" applyFill="1" applyBorder="1"/>
    <xf numFmtId="164" fontId="0" fillId="3" borderId="3" xfId="0" applyNumberFormat="1" applyFill="1" applyBorder="1"/>
    <xf numFmtId="42" fontId="0" fillId="3" borderId="3" xfId="0" applyNumberFormat="1" applyFill="1" applyBorder="1"/>
    <xf numFmtId="0" fontId="0" fillId="3" borderId="20" xfId="0" applyFill="1" applyBorder="1"/>
    <xf numFmtId="0" fontId="0" fillId="3" borderId="5" xfId="0" applyFill="1" applyBorder="1"/>
    <xf numFmtId="164" fontId="0" fillId="3" borderId="5" xfId="0" applyNumberFormat="1" applyFill="1" applyBorder="1"/>
    <xf numFmtId="42" fontId="0" fillId="3" borderId="5" xfId="0" applyNumberFormat="1" applyFill="1" applyBorder="1"/>
    <xf numFmtId="0" fontId="0" fillId="3" borderId="6" xfId="0" applyFill="1" applyBorder="1" applyAlignment="1">
      <alignment horizontal="left" wrapText="1"/>
    </xf>
    <xf numFmtId="0" fontId="0" fillId="3" borderId="6" xfId="0" applyFill="1" applyBorder="1" applyAlignment="1">
      <alignment wrapText="1"/>
    </xf>
    <xf numFmtId="0" fontId="0" fillId="3" borderId="30" xfId="0" applyFill="1" applyBorder="1"/>
    <xf numFmtId="0" fontId="0" fillId="3" borderId="9" xfId="0" applyFill="1" applyBorder="1"/>
    <xf numFmtId="0" fontId="0" fillId="3" borderId="9" xfId="0" applyFill="1" applyBorder="1" applyAlignment="1">
      <alignment horizontal="left" vertical="center" wrapText="1"/>
    </xf>
    <xf numFmtId="164" fontId="0" fillId="3" borderId="9" xfId="0" applyNumberFormat="1" applyFill="1" applyBorder="1"/>
    <xf numFmtId="42" fontId="0" fillId="3" borderId="9" xfId="0" applyNumberFormat="1" applyFill="1" applyBorder="1"/>
    <xf numFmtId="0" fontId="0" fillId="4" borderId="32" xfId="0" applyFill="1" applyBorder="1"/>
    <xf numFmtId="0" fontId="0" fillId="4" borderId="14" xfId="0" applyFill="1" applyBorder="1"/>
    <xf numFmtId="0" fontId="0" fillId="4" borderId="14" xfId="0" applyFill="1" applyBorder="1" applyAlignment="1">
      <alignment wrapText="1"/>
    </xf>
    <xf numFmtId="164" fontId="0" fillId="4" borderId="14" xfId="0" applyNumberFormat="1" applyFill="1" applyBorder="1"/>
    <xf numFmtId="42" fontId="0" fillId="4" borderId="14" xfId="0" applyNumberFormat="1" applyFill="1" applyBorder="1"/>
    <xf numFmtId="0" fontId="0" fillId="4" borderId="22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164" fontId="0" fillId="4" borderId="1" xfId="0" applyNumberFormat="1" applyFill="1" applyBorder="1"/>
    <xf numFmtId="42" fontId="0" fillId="4" borderId="1" xfId="0" applyNumberFormat="1" applyFill="1" applyBorder="1"/>
    <xf numFmtId="0" fontId="0" fillId="4" borderId="20" xfId="0" applyFill="1" applyBorder="1"/>
    <xf numFmtId="0" fontId="0" fillId="4" borderId="5" xfId="0" applyFill="1" applyBorder="1"/>
    <xf numFmtId="0" fontId="0" fillId="4" borderId="5" xfId="0" applyFill="1" applyBorder="1" applyAlignment="1">
      <alignment wrapText="1"/>
    </xf>
    <xf numFmtId="164" fontId="0" fillId="4" borderId="5" xfId="0" applyNumberFormat="1" applyFill="1" applyBorder="1"/>
    <xf numFmtId="42" fontId="0" fillId="4" borderId="5" xfId="0" applyNumberFormat="1" applyFill="1" applyBorder="1"/>
    <xf numFmtId="0" fontId="0" fillId="4" borderId="18" xfId="0" applyFill="1" applyBorder="1"/>
    <xf numFmtId="0" fontId="0" fillId="4" borderId="3" xfId="0" applyFill="1" applyBorder="1"/>
    <xf numFmtId="164" fontId="0" fillId="4" borderId="3" xfId="0" applyNumberFormat="1" applyFill="1" applyBorder="1"/>
    <xf numFmtId="42" fontId="0" fillId="4" borderId="3" xfId="0" applyNumberFormat="1" applyFill="1" applyBorder="1"/>
    <xf numFmtId="0" fontId="0" fillId="4" borderId="1" xfId="0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164" fontId="0" fillId="4" borderId="3" xfId="0" applyNumberFormat="1" applyFill="1" applyBorder="1" applyAlignment="1">
      <alignment vertical="center"/>
    </xf>
    <xf numFmtId="0" fontId="0" fillId="4" borderId="27" xfId="0" applyFill="1" applyBorder="1"/>
    <xf numFmtId="0" fontId="0" fillId="4" borderId="28" xfId="0" applyFill="1" applyBorder="1"/>
    <xf numFmtId="0" fontId="0" fillId="4" borderId="34" xfId="0" applyFill="1" applyBorder="1" applyAlignment="1">
      <alignment vertical="center"/>
    </xf>
    <xf numFmtId="164" fontId="0" fillId="4" borderId="34" xfId="0" applyNumberFormat="1" applyFill="1" applyBorder="1" applyAlignment="1">
      <alignment vertical="center"/>
    </xf>
    <xf numFmtId="164" fontId="0" fillId="4" borderId="34" xfId="0" applyNumberFormat="1" applyFill="1" applyBorder="1"/>
    <xf numFmtId="42" fontId="0" fillId="4" borderId="34" xfId="0" applyNumberForma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9BDD6"/>
      <color rgb="FFE18F61"/>
      <color rgb="FFD97338"/>
      <color rgb="FF77ADA4"/>
      <color rgb="FF4D8077"/>
      <color rgb="FF4592B5"/>
      <color rgb="FF2958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8"/>
  <sheetViews>
    <sheetView tabSelected="1" topLeftCell="D1" zoomScale="130" zoomScaleNormal="130" workbookViewId="0">
      <pane ySplit="2" topLeftCell="A49" activePane="bottomLeft" state="frozen"/>
      <selection activeCell="B1" sqref="B1"/>
      <selection pane="bottomLeft" activeCell="H56" sqref="H56"/>
    </sheetView>
  </sheetViews>
  <sheetFormatPr defaultRowHeight="14.4" x14ac:dyDescent="0.3"/>
  <cols>
    <col min="1" max="1" width="15.6640625" style="1" bestFit="1" customWidth="1"/>
    <col min="2" max="2" width="0" style="1" hidden="1" customWidth="1"/>
    <col min="3" max="3" width="50" style="1" bestFit="1" customWidth="1"/>
    <col min="4" max="4" width="17.6640625" style="2" bestFit="1" customWidth="1"/>
    <col min="5" max="5" width="20.33203125" style="3" customWidth="1"/>
    <col min="6" max="7" width="19" style="3" customWidth="1"/>
    <col min="8" max="8" width="21.5546875" style="3" customWidth="1"/>
    <col min="9" max="9" width="9.33203125" style="3" hidden="1" customWidth="1"/>
    <col min="10" max="10" width="8.33203125" style="3" hidden="1" customWidth="1"/>
    <col min="11" max="12" width="9.33203125" style="3" hidden="1" customWidth="1"/>
    <col min="13" max="13" width="8.33203125" style="3" hidden="1" customWidth="1"/>
    <col min="14" max="15" width="9.33203125" style="3" hidden="1" customWidth="1"/>
    <col min="16" max="16" width="8.33203125" style="3" hidden="1" customWidth="1"/>
    <col min="17" max="19" width="9.33203125" style="3" hidden="1" customWidth="1"/>
    <col min="20" max="21" width="8.33203125" style="3" hidden="1" customWidth="1"/>
    <col min="24" max="25" width="9.109375" style="1"/>
  </cols>
  <sheetData>
    <row r="1" spans="1:25" s="6" customFormat="1" ht="21.6" thickBot="1" x14ac:dyDescent="0.45">
      <c r="A1" s="8"/>
      <c r="C1" s="8" t="s">
        <v>94</v>
      </c>
      <c r="D1" s="9">
        <v>6510277.2400000002</v>
      </c>
      <c r="E1" s="7"/>
      <c r="F1" s="6" t="s">
        <v>89</v>
      </c>
      <c r="G1" s="7">
        <f>D1-E52-E53</f>
        <v>3599905.14</v>
      </c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X1" s="8"/>
      <c r="Y1" s="8"/>
    </row>
    <row r="2" spans="1:25" ht="32.4" thickTop="1" thickBot="1" x14ac:dyDescent="0.35">
      <c r="A2" s="84" t="s">
        <v>92</v>
      </c>
      <c r="B2" s="85" t="s">
        <v>1</v>
      </c>
      <c r="C2" s="85" t="s">
        <v>91</v>
      </c>
      <c r="D2" s="86" t="s">
        <v>95</v>
      </c>
      <c r="E2" s="86" t="s">
        <v>93</v>
      </c>
      <c r="F2" s="86" t="s">
        <v>96</v>
      </c>
      <c r="G2" s="87" t="s">
        <v>97</v>
      </c>
      <c r="I2" s="53" t="s">
        <v>72</v>
      </c>
      <c r="J2" s="53" t="s">
        <v>73</v>
      </c>
      <c r="K2" s="53" t="s">
        <v>74</v>
      </c>
      <c r="L2" s="53" t="s">
        <v>75</v>
      </c>
      <c r="M2" s="53" t="s">
        <v>76</v>
      </c>
      <c r="N2" s="53" t="s">
        <v>77</v>
      </c>
      <c r="O2" s="53" t="s">
        <v>78</v>
      </c>
      <c r="P2" s="53" t="s">
        <v>79</v>
      </c>
      <c r="Q2" s="53" t="s">
        <v>80</v>
      </c>
      <c r="R2" s="53" t="s">
        <v>81</v>
      </c>
      <c r="S2" s="53" t="s">
        <v>82</v>
      </c>
      <c r="T2" s="53" t="s">
        <v>83</v>
      </c>
      <c r="U2" s="54" t="s">
        <v>84</v>
      </c>
      <c r="V2" s="51"/>
    </row>
    <row r="3" spans="1:25" s="1" customFormat="1" ht="15" thickTop="1" x14ac:dyDescent="0.3">
      <c r="A3" s="89" t="s">
        <v>0</v>
      </c>
      <c r="B3" s="90">
        <v>1</v>
      </c>
      <c r="C3" s="90" t="s">
        <v>36</v>
      </c>
      <c r="D3" s="91">
        <f t="shared" ref="D3:D50" si="0">SUM(I3:N3)</f>
        <v>420712.5</v>
      </c>
      <c r="E3" s="91">
        <v>420713</v>
      </c>
      <c r="F3" s="91">
        <f t="shared" ref="F3:F14" si="1">SUM(O3:U3)</f>
        <v>420712.5</v>
      </c>
      <c r="G3" s="92">
        <v>841425</v>
      </c>
      <c r="I3" s="27">
        <v>210356.25</v>
      </c>
      <c r="J3" s="27"/>
      <c r="K3" s="27"/>
      <c r="L3" s="27">
        <v>210356.25</v>
      </c>
      <c r="M3" s="27"/>
      <c r="N3" s="27"/>
      <c r="O3" s="27">
        <v>210356.25</v>
      </c>
      <c r="P3" s="27"/>
      <c r="Q3" s="27"/>
      <c r="R3" s="27">
        <v>210356.25</v>
      </c>
      <c r="S3" s="27"/>
      <c r="T3" s="27"/>
      <c r="U3" s="41"/>
    </row>
    <row r="4" spans="1:25" s="1" customFormat="1" ht="15" thickBot="1" x14ac:dyDescent="0.35">
      <c r="A4" s="93" t="s">
        <v>0</v>
      </c>
      <c r="B4" s="94">
        <v>2</v>
      </c>
      <c r="C4" s="94" t="s">
        <v>35</v>
      </c>
      <c r="D4" s="95">
        <f t="shared" si="0"/>
        <v>160000</v>
      </c>
      <c r="E4" s="95">
        <v>0</v>
      </c>
      <c r="F4" s="95">
        <f t="shared" si="1"/>
        <v>0</v>
      </c>
      <c r="G4" s="96">
        <v>160000</v>
      </c>
      <c r="I4" s="20">
        <v>160000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36"/>
    </row>
    <row r="5" spans="1:25" s="1" customFormat="1" x14ac:dyDescent="0.3">
      <c r="A5" s="11" t="s">
        <v>3</v>
      </c>
      <c r="B5" s="24">
        <v>1</v>
      </c>
      <c r="C5" s="12" t="s">
        <v>37</v>
      </c>
      <c r="D5" s="19">
        <f t="shared" si="0"/>
        <v>195000</v>
      </c>
      <c r="E5" s="19">
        <v>195000</v>
      </c>
      <c r="F5" s="19">
        <f t="shared" si="1"/>
        <v>325000</v>
      </c>
      <c r="G5" s="13">
        <v>520000</v>
      </c>
      <c r="I5" s="19"/>
      <c r="J5" s="19">
        <v>39000</v>
      </c>
      <c r="K5" s="19">
        <v>39000</v>
      </c>
      <c r="L5" s="19">
        <v>39000</v>
      </c>
      <c r="M5" s="19">
        <v>39000</v>
      </c>
      <c r="N5" s="19">
        <v>39000</v>
      </c>
      <c r="O5" s="19">
        <v>65000</v>
      </c>
      <c r="P5" s="19">
        <v>65000</v>
      </c>
      <c r="Q5" s="19">
        <v>65000</v>
      </c>
      <c r="R5" s="19">
        <v>65000</v>
      </c>
      <c r="S5" s="19">
        <v>65000</v>
      </c>
      <c r="T5" s="19"/>
      <c r="U5" s="34"/>
    </row>
    <row r="6" spans="1:25" s="1" customFormat="1" ht="15" thickBot="1" x14ac:dyDescent="0.35">
      <c r="A6" s="14" t="s">
        <v>3</v>
      </c>
      <c r="B6" s="25">
        <v>2</v>
      </c>
      <c r="C6" s="15" t="s">
        <v>38</v>
      </c>
      <c r="D6" s="20">
        <f t="shared" si="0"/>
        <v>0</v>
      </c>
      <c r="E6" s="20">
        <v>0</v>
      </c>
      <c r="F6" s="20">
        <f t="shared" si="1"/>
        <v>250000</v>
      </c>
      <c r="G6" s="16">
        <v>250000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>
        <v>250000</v>
      </c>
      <c r="T6" s="20"/>
      <c r="U6" s="36"/>
    </row>
    <row r="7" spans="1:25" s="1" customFormat="1" ht="15" thickBot="1" x14ac:dyDescent="0.35">
      <c r="A7" s="97" t="s">
        <v>4</v>
      </c>
      <c r="B7" s="98">
        <v>1</v>
      </c>
      <c r="C7" s="98" t="s">
        <v>39</v>
      </c>
      <c r="D7" s="99">
        <f t="shared" si="0"/>
        <v>155664</v>
      </c>
      <c r="E7" s="99">
        <v>155664</v>
      </c>
      <c r="F7" s="99">
        <f t="shared" si="1"/>
        <v>155664</v>
      </c>
      <c r="G7" s="100">
        <v>311327</v>
      </c>
      <c r="H7" s="2"/>
      <c r="I7" s="39">
        <v>25944</v>
      </c>
      <c r="J7" s="39">
        <v>25944</v>
      </c>
      <c r="K7" s="39">
        <v>25944</v>
      </c>
      <c r="L7" s="39">
        <v>25944</v>
      </c>
      <c r="M7" s="39">
        <v>25944</v>
      </c>
      <c r="N7" s="39">
        <v>25944</v>
      </c>
      <c r="O7" s="39">
        <v>25944</v>
      </c>
      <c r="P7" s="39">
        <v>25944</v>
      </c>
      <c r="Q7" s="39">
        <v>25944</v>
      </c>
      <c r="R7" s="39">
        <v>25944</v>
      </c>
      <c r="S7" s="39">
        <v>25944</v>
      </c>
      <c r="T7" s="39">
        <v>25944</v>
      </c>
      <c r="U7" s="40"/>
      <c r="V7" s="69"/>
    </row>
    <row r="8" spans="1:25" s="1" customFormat="1" ht="15.6" thickTop="1" thickBot="1" x14ac:dyDescent="0.35">
      <c r="A8" s="101" t="s">
        <v>23</v>
      </c>
      <c r="B8" s="102">
        <v>1</v>
      </c>
      <c r="C8" s="102" t="s">
        <v>60</v>
      </c>
      <c r="D8" s="103">
        <f t="shared" si="0"/>
        <v>30000</v>
      </c>
      <c r="E8" s="103">
        <v>30000</v>
      </c>
      <c r="F8" s="103">
        <f t="shared" si="1"/>
        <v>185500</v>
      </c>
      <c r="G8" s="104">
        <v>185500</v>
      </c>
      <c r="I8" s="29">
        <v>30000</v>
      </c>
      <c r="J8" s="29"/>
      <c r="K8" s="29"/>
      <c r="L8" s="29"/>
      <c r="M8" s="29"/>
      <c r="N8" s="29"/>
      <c r="O8" s="29">
        <v>20000</v>
      </c>
      <c r="P8" s="29">
        <v>30000</v>
      </c>
      <c r="Q8" s="29">
        <v>30000</v>
      </c>
      <c r="R8" s="29">
        <v>20000</v>
      </c>
      <c r="S8" s="29">
        <v>30000</v>
      </c>
      <c r="T8" s="29">
        <v>50000</v>
      </c>
      <c r="U8" s="30">
        <v>5500</v>
      </c>
    </row>
    <row r="9" spans="1:25" s="1" customFormat="1" ht="15" thickBot="1" x14ac:dyDescent="0.35">
      <c r="A9" s="31" t="s">
        <v>5</v>
      </c>
      <c r="B9" s="17">
        <v>1</v>
      </c>
      <c r="C9" s="17" t="s">
        <v>6</v>
      </c>
      <c r="D9" s="21">
        <f t="shared" si="0"/>
        <v>7500</v>
      </c>
      <c r="E9" s="21">
        <v>0</v>
      </c>
      <c r="F9" s="21">
        <f t="shared" si="1"/>
        <v>7500</v>
      </c>
      <c r="G9" s="18">
        <v>15000</v>
      </c>
      <c r="I9" s="21">
        <v>1250</v>
      </c>
      <c r="J9" s="21">
        <v>1250</v>
      </c>
      <c r="K9" s="21">
        <v>1250</v>
      </c>
      <c r="L9" s="21">
        <v>1250</v>
      </c>
      <c r="M9" s="21">
        <v>1250</v>
      </c>
      <c r="N9" s="21">
        <v>1250</v>
      </c>
      <c r="O9" s="21">
        <v>1250</v>
      </c>
      <c r="P9" s="21">
        <v>1250</v>
      </c>
      <c r="Q9" s="21">
        <v>1250</v>
      </c>
      <c r="R9" s="21">
        <v>1250</v>
      </c>
      <c r="S9" s="21">
        <v>1250</v>
      </c>
      <c r="T9" s="21">
        <v>1250</v>
      </c>
      <c r="U9" s="32"/>
    </row>
    <row r="10" spans="1:25" s="1" customFormat="1" x14ac:dyDescent="0.3">
      <c r="A10" s="109" t="s">
        <v>7</v>
      </c>
      <c r="B10" s="110">
        <v>1</v>
      </c>
      <c r="C10" s="110" t="s">
        <v>40</v>
      </c>
      <c r="D10" s="111">
        <f t="shared" si="0"/>
        <v>14880</v>
      </c>
      <c r="E10" s="111">
        <v>14880</v>
      </c>
      <c r="F10" s="111">
        <f t="shared" si="1"/>
        <v>14880</v>
      </c>
      <c r="G10" s="112">
        <v>29760</v>
      </c>
      <c r="I10" s="19">
        <v>2480</v>
      </c>
      <c r="J10" s="19">
        <v>2480</v>
      </c>
      <c r="K10" s="19">
        <v>2480</v>
      </c>
      <c r="L10" s="19">
        <v>2480</v>
      </c>
      <c r="M10" s="19">
        <v>2480</v>
      </c>
      <c r="N10" s="19">
        <v>2480</v>
      </c>
      <c r="O10" s="19">
        <v>2480</v>
      </c>
      <c r="P10" s="19">
        <v>2480</v>
      </c>
      <c r="Q10" s="19">
        <v>2480</v>
      </c>
      <c r="R10" s="19">
        <v>2480</v>
      </c>
      <c r="S10" s="19">
        <v>2480</v>
      </c>
      <c r="T10" s="19">
        <v>2480</v>
      </c>
      <c r="U10" s="34"/>
    </row>
    <row r="11" spans="1:25" s="1" customFormat="1" ht="15" thickBot="1" x14ac:dyDescent="0.35">
      <c r="A11" s="113" t="s">
        <v>7</v>
      </c>
      <c r="B11" s="114">
        <v>2</v>
      </c>
      <c r="C11" s="114" t="s">
        <v>41</v>
      </c>
      <c r="D11" s="115">
        <f t="shared" si="0"/>
        <v>10572</v>
      </c>
      <c r="E11" s="115">
        <v>10572</v>
      </c>
      <c r="F11" s="115">
        <f t="shared" si="1"/>
        <v>10572</v>
      </c>
      <c r="G11" s="116">
        <v>21150</v>
      </c>
      <c r="H11" s="2"/>
      <c r="I11" s="20">
        <v>1762</v>
      </c>
      <c r="J11" s="20">
        <v>1762</v>
      </c>
      <c r="K11" s="20">
        <v>1762</v>
      </c>
      <c r="L11" s="20">
        <v>1762</v>
      </c>
      <c r="M11" s="20">
        <v>1762</v>
      </c>
      <c r="N11" s="20">
        <v>1762</v>
      </c>
      <c r="O11" s="20">
        <v>1762</v>
      </c>
      <c r="P11" s="20">
        <v>1762</v>
      </c>
      <c r="Q11" s="20">
        <v>1762</v>
      </c>
      <c r="R11" s="20">
        <v>1762</v>
      </c>
      <c r="S11" s="20">
        <v>1762</v>
      </c>
      <c r="T11" s="20">
        <v>1762</v>
      </c>
      <c r="U11" s="36"/>
    </row>
    <row r="12" spans="1:25" s="1" customFormat="1" ht="15" thickBot="1" x14ac:dyDescent="0.35">
      <c r="A12" s="31" t="s">
        <v>8</v>
      </c>
      <c r="B12" s="17">
        <v>1</v>
      </c>
      <c r="C12" s="52" t="s">
        <v>42</v>
      </c>
      <c r="D12" s="21">
        <f t="shared" si="0"/>
        <v>44660</v>
      </c>
      <c r="E12" s="21">
        <v>22400</v>
      </c>
      <c r="F12" s="21">
        <f t="shared" si="1"/>
        <v>44660</v>
      </c>
      <c r="G12" s="18">
        <v>89320</v>
      </c>
      <c r="I12" s="21"/>
      <c r="J12" s="21">
        <v>8932</v>
      </c>
      <c r="K12" s="21">
        <v>8932</v>
      </c>
      <c r="L12" s="21">
        <v>8932</v>
      </c>
      <c r="M12" s="21">
        <v>8932</v>
      </c>
      <c r="N12" s="21">
        <v>8932</v>
      </c>
      <c r="O12" s="21">
        <v>8932</v>
      </c>
      <c r="P12" s="21">
        <v>8932</v>
      </c>
      <c r="Q12" s="21">
        <v>8932</v>
      </c>
      <c r="R12" s="21">
        <v>8932</v>
      </c>
      <c r="S12" s="21">
        <v>8932</v>
      </c>
      <c r="T12" s="21"/>
      <c r="U12" s="32"/>
    </row>
    <row r="13" spans="1:25" s="1" customFormat="1" ht="15" thickBot="1" x14ac:dyDescent="0.35">
      <c r="A13" s="105" t="s">
        <v>9</v>
      </c>
      <c r="B13" s="106">
        <v>1</v>
      </c>
      <c r="C13" s="106" t="s">
        <v>43</v>
      </c>
      <c r="D13" s="107">
        <f t="shared" si="0"/>
        <v>3060</v>
      </c>
      <c r="E13" s="107">
        <v>3060</v>
      </c>
      <c r="F13" s="107">
        <f t="shared" si="1"/>
        <v>2340</v>
      </c>
      <c r="G13" s="108">
        <v>5400</v>
      </c>
      <c r="I13" s="21">
        <v>1890</v>
      </c>
      <c r="J13" s="21"/>
      <c r="K13" s="21"/>
      <c r="L13" s="21">
        <v>1170</v>
      </c>
      <c r="M13" s="21"/>
      <c r="N13" s="21"/>
      <c r="O13" s="21">
        <v>1170</v>
      </c>
      <c r="P13" s="21"/>
      <c r="Q13" s="21"/>
      <c r="R13" s="21">
        <v>1170</v>
      </c>
      <c r="S13" s="21"/>
      <c r="T13" s="21"/>
      <c r="U13" s="32"/>
    </row>
    <row r="14" spans="1:25" s="1" customFormat="1" x14ac:dyDescent="0.3">
      <c r="A14" s="33" t="s">
        <v>10</v>
      </c>
      <c r="B14" s="12">
        <v>1</v>
      </c>
      <c r="C14" s="12" t="s">
        <v>11</v>
      </c>
      <c r="D14" s="19">
        <f t="shared" si="0"/>
        <v>2200</v>
      </c>
      <c r="E14" s="19">
        <v>2200</v>
      </c>
      <c r="F14" s="19">
        <f t="shared" si="1"/>
        <v>10000</v>
      </c>
      <c r="G14" s="13">
        <v>12200</v>
      </c>
      <c r="I14" s="19"/>
      <c r="J14" s="19"/>
      <c r="K14" s="19">
        <v>2200</v>
      </c>
      <c r="L14" s="19"/>
      <c r="M14" s="19"/>
      <c r="N14" s="19"/>
      <c r="O14" s="19"/>
      <c r="P14" s="19"/>
      <c r="Q14" s="19"/>
      <c r="R14" s="19"/>
      <c r="S14" s="19">
        <v>10000</v>
      </c>
      <c r="T14" s="19"/>
      <c r="U14" s="34"/>
    </row>
    <row r="15" spans="1:25" s="1" customFormat="1" x14ac:dyDescent="0.3">
      <c r="A15" s="37" t="s">
        <v>10</v>
      </c>
      <c r="B15" s="4">
        <v>2</v>
      </c>
      <c r="C15" s="4" t="s">
        <v>44</v>
      </c>
      <c r="D15" s="22">
        <f t="shared" si="0"/>
        <v>650</v>
      </c>
      <c r="E15" s="22">
        <v>650</v>
      </c>
      <c r="F15" s="22"/>
      <c r="G15" s="5">
        <v>650</v>
      </c>
      <c r="I15" s="22">
        <v>650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38"/>
    </row>
    <row r="16" spans="1:25" s="1" customFormat="1" ht="15" thickBot="1" x14ac:dyDescent="0.35">
      <c r="A16" s="35" t="s">
        <v>10</v>
      </c>
      <c r="B16" s="15">
        <v>3</v>
      </c>
      <c r="C16" s="15" t="s">
        <v>45</v>
      </c>
      <c r="D16" s="20">
        <f t="shared" si="0"/>
        <v>1300</v>
      </c>
      <c r="E16" s="20">
        <v>1300</v>
      </c>
      <c r="F16" s="20"/>
      <c r="G16" s="16">
        <v>1300</v>
      </c>
      <c r="I16" s="20">
        <v>1300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36"/>
    </row>
    <row r="17" spans="1:22" s="1" customFormat="1" ht="15" thickBot="1" x14ac:dyDescent="0.35">
      <c r="A17" s="105" t="s">
        <v>12</v>
      </c>
      <c r="B17" s="106">
        <v>1</v>
      </c>
      <c r="C17" s="106" t="s">
        <v>46</v>
      </c>
      <c r="D17" s="107">
        <f t="shared" si="0"/>
        <v>0</v>
      </c>
      <c r="E17" s="107">
        <v>0</v>
      </c>
      <c r="F17" s="107">
        <f t="shared" ref="F17:F50" si="2">SUM(O17:U17)</f>
        <v>40227</v>
      </c>
      <c r="G17" s="108">
        <v>40227</v>
      </c>
      <c r="I17" s="21"/>
      <c r="J17" s="21"/>
      <c r="K17" s="21"/>
      <c r="L17" s="21"/>
      <c r="M17" s="21"/>
      <c r="N17" s="21"/>
      <c r="O17" s="21">
        <v>5000</v>
      </c>
      <c r="P17" s="21">
        <v>10000</v>
      </c>
      <c r="Q17" s="21">
        <v>10000</v>
      </c>
      <c r="R17" s="21">
        <v>15227</v>
      </c>
      <c r="S17" s="21"/>
      <c r="T17" s="21"/>
      <c r="U17" s="32"/>
    </row>
    <row r="18" spans="1:22" s="1" customFormat="1" ht="15" thickBot="1" x14ac:dyDescent="0.35">
      <c r="A18" s="31" t="s">
        <v>13</v>
      </c>
      <c r="B18" s="17">
        <v>1</v>
      </c>
      <c r="C18" s="17" t="s">
        <v>47</v>
      </c>
      <c r="D18" s="19">
        <f t="shared" si="0"/>
        <v>90000</v>
      </c>
      <c r="E18" s="19">
        <v>90000</v>
      </c>
      <c r="F18" s="19">
        <f t="shared" si="2"/>
        <v>45000</v>
      </c>
      <c r="G18" s="18">
        <v>135000</v>
      </c>
      <c r="I18" s="21"/>
      <c r="J18" s="21">
        <v>10000</v>
      </c>
      <c r="K18" s="21"/>
      <c r="L18" s="21">
        <v>5000</v>
      </c>
      <c r="M18" s="21">
        <v>60000</v>
      </c>
      <c r="N18" s="21">
        <v>15000</v>
      </c>
      <c r="O18" s="21">
        <v>15000</v>
      </c>
      <c r="P18" s="21">
        <v>15000</v>
      </c>
      <c r="Q18" s="21">
        <v>15000</v>
      </c>
      <c r="R18" s="21"/>
      <c r="S18" s="21"/>
      <c r="T18" s="21"/>
      <c r="U18" s="32"/>
    </row>
    <row r="19" spans="1:22" s="1" customFormat="1" ht="15" thickBot="1" x14ac:dyDescent="0.35">
      <c r="A19" s="105" t="s">
        <v>14</v>
      </c>
      <c r="B19" s="106">
        <v>1</v>
      </c>
      <c r="C19" s="106" t="s">
        <v>48</v>
      </c>
      <c r="D19" s="111">
        <v>17500</v>
      </c>
      <c r="E19" s="111">
        <v>17500</v>
      </c>
      <c r="F19" s="111">
        <f t="shared" si="2"/>
        <v>48220</v>
      </c>
      <c r="G19" s="108">
        <v>80720</v>
      </c>
      <c r="I19" s="21">
        <v>4100</v>
      </c>
      <c r="J19" s="21">
        <v>4100</v>
      </c>
      <c r="K19" s="21">
        <v>4100</v>
      </c>
      <c r="L19" s="21">
        <v>6800</v>
      </c>
      <c r="M19" s="21">
        <v>6700</v>
      </c>
      <c r="N19" s="21">
        <v>6700</v>
      </c>
      <c r="O19" s="21">
        <v>10000</v>
      </c>
      <c r="P19" s="21">
        <v>8000</v>
      </c>
      <c r="Q19" s="21">
        <v>8000</v>
      </c>
      <c r="R19" s="21">
        <v>10000</v>
      </c>
      <c r="S19" s="21">
        <v>8000</v>
      </c>
      <c r="T19" s="21">
        <v>4220</v>
      </c>
      <c r="U19" s="32"/>
    </row>
    <row r="20" spans="1:22" s="1" customFormat="1" x14ac:dyDescent="0.3">
      <c r="A20" s="33" t="s">
        <v>15</v>
      </c>
      <c r="B20" s="12">
        <v>1</v>
      </c>
      <c r="C20" s="12" t="s">
        <v>49</v>
      </c>
      <c r="D20" s="19">
        <f t="shared" si="0"/>
        <v>5058</v>
      </c>
      <c r="E20" s="19">
        <v>5058</v>
      </c>
      <c r="F20" s="19">
        <f t="shared" si="2"/>
        <v>4060</v>
      </c>
      <c r="G20" s="13">
        <v>9118</v>
      </c>
      <c r="I20" s="19">
        <v>2342</v>
      </c>
      <c r="J20" s="19">
        <v>372</v>
      </c>
      <c r="K20" s="19">
        <v>322</v>
      </c>
      <c r="L20" s="19">
        <v>1134</v>
      </c>
      <c r="M20" s="19">
        <v>294</v>
      </c>
      <c r="N20" s="19">
        <v>594</v>
      </c>
      <c r="O20" s="19">
        <v>1505</v>
      </c>
      <c r="P20" s="19">
        <v>294</v>
      </c>
      <c r="Q20" s="19">
        <v>750</v>
      </c>
      <c r="R20" s="19">
        <v>844</v>
      </c>
      <c r="S20" s="19">
        <v>320</v>
      </c>
      <c r="T20" s="19">
        <v>347</v>
      </c>
      <c r="U20" s="34"/>
    </row>
    <row r="21" spans="1:22" s="1" customFormat="1" x14ac:dyDescent="0.3">
      <c r="A21" s="37" t="s">
        <v>15</v>
      </c>
      <c r="B21" s="4">
        <v>2</v>
      </c>
      <c r="C21" s="4" t="s">
        <v>33</v>
      </c>
      <c r="D21" s="22">
        <f t="shared" si="0"/>
        <v>3775</v>
      </c>
      <c r="E21" s="22">
        <v>3775</v>
      </c>
      <c r="F21" s="22">
        <f t="shared" si="2"/>
        <v>2725</v>
      </c>
      <c r="G21" s="5">
        <v>6500</v>
      </c>
      <c r="I21" s="22">
        <v>1400</v>
      </c>
      <c r="J21" s="22">
        <v>1250</v>
      </c>
      <c r="K21" s="22">
        <v>500</v>
      </c>
      <c r="L21" s="22">
        <v>400</v>
      </c>
      <c r="M21" s="22">
        <v>150</v>
      </c>
      <c r="N21" s="22">
        <v>75</v>
      </c>
      <c r="O21" s="22">
        <v>75</v>
      </c>
      <c r="P21" s="22">
        <v>150</v>
      </c>
      <c r="Q21" s="22">
        <v>200</v>
      </c>
      <c r="R21" s="22">
        <v>500</v>
      </c>
      <c r="S21" s="22">
        <v>500</v>
      </c>
      <c r="T21" s="22">
        <v>1300</v>
      </c>
      <c r="U21" s="38"/>
    </row>
    <row r="22" spans="1:22" s="1" customFormat="1" x14ac:dyDescent="0.3">
      <c r="A22" s="37" t="s">
        <v>15</v>
      </c>
      <c r="B22" s="4">
        <v>3</v>
      </c>
      <c r="C22" s="4" t="s">
        <v>50</v>
      </c>
      <c r="D22" s="22">
        <f t="shared" si="0"/>
        <v>1825</v>
      </c>
      <c r="E22" s="22">
        <v>1825</v>
      </c>
      <c r="F22" s="22">
        <f t="shared" si="2"/>
        <v>3725</v>
      </c>
      <c r="G22" s="5">
        <v>5500</v>
      </c>
      <c r="I22" s="22">
        <v>775</v>
      </c>
      <c r="J22" s="22">
        <v>750</v>
      </c>
      <c r="K22" s="22">
        <v>300</v>
      </c>
      <c r="L22" s="22"/>
      <c r="M22" s="22"/>
      <c r="N22" s="22"/>
      <c r="O22" s="22"/>
      <c r="P22" s="22"/>
      <c r="Q22" s="22">
        <v>250</v>
      </c>
      <c r="R22" s="22">
        <v>2200</v>
      </c>
      <c r="S22" s="22">
        <v>500</v>
      </c>
      <c r="T22" s="22">
        <v>775</v>
      </c>
      <c r="U22" s="38"/>
    </row>
    <row r="23" spans="1:22" s="1" customFormat="1" ht="15" thickBot="1" x14ac:dyDescent="0.35">
      <c r="A23" s="35" t="s">
        <v>15</v>
      </c>
      <c r="B23" s="15">
        <v>4</v>
      </c>
      <c r="C23" s="15" t="s">
        <v>34</v>
      </c>
      <c r="D23" s="20">
        <f t="shared" si="0"/>
        <v>2800</v>
      </c>
      <c r="E23" s="20">
        <v>2800</v>
      </c>
      <c r="F23" s="20">
        <f t="shared" si="2"/>
        <v>2100</v>
      </c>
      <c r="G23" s="16">
        <v>4900</v>
      </c>
      <c r="I23" s="20">
        <v>925</v>
      </c>
      <c r="J23" s="20">
        <v>925</v>
      </c>
      <c r="K23" s="20">
        <v>650</v>
      </c>
      <c r="L23" s="20">
        <v>300</v>
      </c>
      <c r="M23" s="20"/>
      <c r="N23" s="20"/>
      <c r="O23" s="20"/>
      <c r="P23" s="20"/>
      <c r="Q23" s="20">
        <v>100</v>
      </c>
      <c r="R23" s="20">
        <v>200</v>
      </c>
      <c r="S23" s="20">
        <v>650</v>
      </c>
      <c r="T23" s="20">
        <v>1150</v>
      </c>
      <c r="U23" s="36"/>
    </row>
    <row r="24" spans="1:22" s="1" customFormat="1" ht="29.4" thickBot="1" x14ac:dyDescent="0.35">
      <c r="A24" s="105" t="s">
        <v>16</v>
      </c>
      <c r="B24" s="106">
        <v>1</v>
      </c>
      <c r="C24" s="117" t="s">
        <v>51</v>
      </c>
      <c r="D24" s="111">
        <f t="shared" si="0"/>
        <v>7000</v>
      </c>
      <c r="E24" s="111">
        <v>7000</v>
      </c>
      <c r="F24" s="111">
        <f t="shared" si="2"/>
        <v>18000</v>
      </c>
      <c r="G24" s="108">
        <v>25000</v>
      </c>
      <c r="I24" s="21"/>
      <c r="J24" s="21"/>
      <c r="K24" s="21"/>
      <c r="L24" s="21"/>
      <c r="M24" s="21"/>
      <c r="N24" s="21">
        <v>7000</v>
      </c>
      <c r="O24" s="21">
        <v>6000</v>
      </c>
      <c r="P24" s="21">
        <v>6000</v>
      </c>
      <c r="Q24" s="21">
        <v>6000</v>
      </c>
      <c r="R24" s="21"/>
      <c r="S24" s="21"/>
      <c r="T24" s="21"/>
      <c r="U24" s="32"/>
    </row>
    <row r="25" spans="1:22" s="1" customFormat="1" ht="15" thickBot="1" x14ac:dyDescent="0.35">
      <c r="A25" s="31" t="s">
        <v>99</v>
      </c>
      <c r="B25" s="17">
        <v>1</v>
      </c>
      <c r="C25" s="17" t="s">
        <v>52</v>
      </c>
      <c r="D25" s="19">
        <f t="shared" si="0"/>
        <v>17500</v>
      </c>
      <c r="E25" s="19">
        <v>17500</v>
      </c>
      <c r="F25" s="19">
        <f t="shared" si="2"/>
        <v>17500</v>
      </c>
      <c r="G25" s="18">
        <v>35000</v>
      </c>
      <c r="I25" s="21"/>
      <c r="J25" s="21"/>
      <c r="K25" s="21"/>
      <c r="L25" s="21"/>
      <c r="M25" s="21">
        <v>8750</v>
      </c>
      <c r="N25" s="21">
        <v>8750</v>
      </c>
      <c r="O25" s="21">
        <v>8750</v>
      </c>
      <c r="P25" s="21">
        <v>8750</v>
      </c>
      <c r="Q25" s="21"/>
      <c r="R25" s="21"/>
      <c r="S25" s="21"/>
      <c r="T25" s="21"/>
      <c r="U25" s="32"/>
    </row>
    <row r="26" spans="1:22" s="1" customFormat="1" ht="15" thickBot="1" x14ac:dyDescent="0.35">
      <c r="A26" s="105" t="s">
        <v>17</v>
      </c>
      <c r="B26" s="106">
        <v>1</v>
      </c>
      <c r="C26" s="106" t="s">
        <v>53</v>
      </c>
      <c r="D26" s="111">
        <f t="shared" si="0"/>
        <v>83745</v>
      </c>
      <c r="E26" s="111">
        <v>72800</v>
      </c>
      <c r="F26" s="111">
        <f t="shared" si="2"/>
        <v>84510</v>
      </c>
      <c r="G26" s="108">
        <v>168255</v>
      </c>
      <c r="I26" s="21">
        <v>14880</v>
      </c>
      <c r="J26" s="21">
        <v>14505</v>
      </c>
      <c r="K26" s="21">
        <v>13545</v>
      </c>
      <c r="L26" s="21">
        <v>14145</v>
      </c>
      <c r="M26" s="21">
        <v>12795</v>
      </c>
      <c r="N26" s="21">
        <v>13875</v>
      </c>
      <c r="O26" s="21">
        <v>16485</v>
      </c>
      <c r="P26" s="21">
        <v>14625</v>
      </c>
      <c r="Q26" s="21">
        <v>13380</v>
      </c>
      <c r="R26" s="21">
        <v>13965</v>
      </c>
      <c r="S26" s="21">
        <v>12315</v>
      </c>
      <c r="T26" s="21">
        <v>13740</v>
      </c>
      <c r="U26" s="32"/>
    </row>
    <row r="27" spans="1:22" s="1" customFormat="1" ht="15" thickBot="1" x14ac:dyDescent="0.35">
      <c r="A27" s="31" t="s">
        <v>18</v>
      </c>
      <c r="B27" s="17">
        <v>1</v>
      </c>
      <c r="C27" s="17" t="s">
        <v>54</v>
      </c>
      <c r="D27" s="19">
        <v>48000</v>
      </c>
      <c r="E27" s="19">
        <v>0</v>
      </c>
      <c r="F27" s="19">
        <f t="shared" si="2"/>
        <v>0</v>
      </c>
      <c r="G27" s="18">
        <v>114000</v>
      </c>
      <c r="I27" s="21"/>
      <c r="J27" s="21"/>
      <c r="K27" s="21">
        <v>114000</v>
      </c>
      <c r="L27" s="21"/>
      <c r="M27" s="21"/>
      <c r="N27" s="21"/>
      <c r="O27" s="21"/>
      <c r="P27" s="21"/>
      <c r="Q27" s="21"/>
      <c r="R27" s="21"/>
      <c r="S27" s="21"/>
      <c r="T27" s="21"/>
      <c r="U27" s="32"/>
    </row>
    <row r="28" spans="1:22" s="1" customFormat="1" ht="29.4" thickBot="1" x14ac:dyDescent="0.35">
      <c r="A28" s="105" t="s">
        <v>19</v>
      </c>
      <c r="B28" s="106">
        <v>1</v>
      </c>
      <c r="C28" s="118" t="s">
        <v>55</v>
      </c>
      <c r="D28" s="111">
        <f t="shared" si="0"/>
        <v>10002</v>
      </c>
      <c r="E28" s="111">
        <f>D28*0.75</f>
        <v>7501.5</v>
      </c>
      <c r="F28" s="111">
        <f t="shared" si="2"/>
        <v>9998</v>
      </c>
      <c r="G28" s="108">
        <v>20000</v>
      </c>
      <c r="I28" s="21">
        <v>1667</v>
      </c>
      <c r="J28" s="21">
        <v>1667</v>
      </c>
      <c r="K28" s="21">
        <v>1667</v>
      </c>
      <c r="L28" s="21">
        <v>1667</v>
      </c>
      <c r="M28" s="21">
        <v>1667</v>
      </c>
      <c r="N28" s="21">
        <v>1667</v>
      </c>
      <c r="O28" s="21">
        <v>1667</v>
      </c>
      <c r="P28" s="21">
        <v>1667</v>
      </c>
      <c r="Q28" s="21">
        <v>1667</v>
      </c>
      <c r="R28" s="21">
        <v>1667</v>
      </c>
      <c r="S28" s="21">
        <v>1667</v>
      </c>
      <c r="T28" s="21">
        <v>1663</v>
      </c>
      <c r="U28" s="32"/>
    </row>
    <row r="29" spans="1:22" s="1" customFormat="1" ht="15" thickBot="1" x14ac:dyDescent="0.35">
      <c r="A29" s="31" t="s">
        <v>20</v>
      </c>
      <c r="B29" s="17">
        <v>1</v>
      </c>
      <c r="C29" s="17" t="s">
        <v>56</v>
      </c>
      <c r="D29" s="19">
        <f t="shared" si="0"/>
        <v>18000</v>
      </c>
      <c r="E29" s="19">
        <v>18000</v>
      </c>
      <c r="F29" s="19">
        <f t="shared" si="2"/>
        <v>62000</v>
      </c>
      <c r="G29" s="18">
        <v>80000</v>
      </c>
      <c r="I29" s="21">
        <v>18000</v>
      </c>
      <c r="J29" s="21"/>
      <c r="K29" s="21"/>
      <c r="L29" s="21"/>
      <c r="M29" s="21"/>
      <c r="N29" s="21"/>
      <c r="O29" s="21">
        <v>23000</v>
      </c>
      <c r="P29" s="21"/>
      <c r="Q29" s="21"/>
      <c r="R29" s="21">
        <v>21000</v>
      </c>
      <c r="S29" s="21"/>
      <c r="T29" s="21"/>
      <c r="U29" s="32">
        <v>18000</v>
      </c>
    </row>
    <row r="30" spans="1:22" s="1" customFormat="1" ht="29.4" thickBot="1" x14ac:dyDescent="0.35">
      <c r="A30" s="119" t="s">
        <v>21</v>
      </c>
      <c r="B30" s="120">
        <v>1</v>
      </c>
      <c r="C30" s="121" t="s">
        <v>57</v>
      </c>
      <c r="D30" s="122">
        <f t="shared" si="0"/>
        <v>24068</v>
      </c>
      <c r="E30" s="122">
        <f>D30*0.75</f>
        <v>18051</v>
      </c>
      <c r="F30" s="122">
        <f t="shared" si="2"/>
        <v>24068</v>
      </c>
      <c r="G30" s="123">
        <v>48136</v>
      </c>
      <c r="I30" s="26"/>
      <c r="J30" s="26"/>
      <c r="K30" s="26">
        <v>12034</v>
      </c>
      <c r="L30" s="26"/>
      <c r="M30" s="26"/>
      <c r="N30" s="26">
        <v>12034</v>
      </c>
      <c r="O30" s="26"/>
      <c r="P30" s="26"/>
      <c r="Q30" s="26">
        <v>12034</v>
      </c>
      <c r="R30" s="26"/>
      <c r="S30" s="26"/>
      <c r="T30" s="26">
        <v>12034</v>
      </c>
      <c r="U30" s="47"/>
    </row>
    <row r="31" spans="1:22" s="1" customFormat="1" x14ac:dyDescent="0.3">
      <c r="A31" s="33" t="s">
        <v>22</v>
      </c>
      <c r="B31" s="12">
        <v>1</v>
      </c>
      <c r="C31" s="12" t="s">
        <v>58</v>
      </c>
      <c r="D31" s="19">
        <f t="shared" si="0"/>
        <v>19500</v>
      </c>
      <c r="E31" s="19">
        <v>19500</v>
      </c>
      <c r="F31" s="19">
        <f t="shared" si="2"/>
        <v>19500</v>
      </c>
      <c r="G31" s="13">
        <v>39000</v>
      </c>
      <c r="I31" s="19">
        <v>3250</v>
      </c>
      <c r="J31" s="19">
        <v>3250</v>
      </c>
      <c r="K31" s="19">
        <v>3250</v>
      </c>
      <c r="L31" s="19">
        <v>3250</v>
      </c>
      <c r="M31" s="19">
        <v>3250</v>
      </c>
      <c r="N31" s="19">
        <v>3250</v>
      </c>
      <c r="O31" s="19">
        <v>3250</v>
      </c>
      <c r="P31" s="19">
        <v>3250</v>
      </c>
      <c r="Q31" s="19">
        <v>3250</v>
      </c>
      <c r="R31" s="19">
        <v>3250</v>
      </c>
      <c r="S31" s="19">
        <v>3250</v>
      </c>
      <c r="T31" s="19">
        <v>3250</v>
      </c>
      <c r="U31" s="34"/>
    </row>
    <row r="32" spans="1:22" s="1" customFormat="1" ht="15" thickBot="1" x14ac:dyDescent="0.35">
      <c r="A32" s="42" t="s">
        <v>22</v>
      </c>
      <c r="B32" s="43">
        <v>2</v>
      </c>
      <c r="C32" s="43" t="s">
        <v>59</v>
      </c>
      <c r="D32" s="45">
        <f t="shared" si="0"/>
        <v>5500.0199999999995</v>
      </c>
      <c r="E32" s="45">
        <v>5500</v>
      </c>
      <c r="F32" s="45">
        <f t="shared" si="2"/>
        <v>5500.0199999999995</v>
      </c>
      <c r="G32" s="44">
        <v>11000</v>
      </c>
      <c r="H32" s="2"/>
      <c r="I32" s="45">
        <v>916.67</v>
      </c>
      <c r="J32" s="45">
        <v>916.67</v>
      </c>
      <c r="K32" s="45">
        <v>916.67</v>
      </c>
      <c r="L32" s="45">
        <v>916.67</v>
      </c>
      <c r="M32" s="45">
        <v>916.67</v>
      </c>
      <c r="N32" s="45">
        <v>916.67</v>
      </c>
      <c r="O32" s="45">
        <v>916.67</v>
      </c>
      <c r="P32" s="45">
        <v>916.67</v>
      </c>
      <c r="Q32" s="45">
        <v>916.67</v>
      </c>
      <c r="R32" s="45">
        <v>916.67</v>
      </c>
      <c r="S32" s="45">
        <v>916.67</v>
      </c>
      <c r="T32" s="45">
        <v>916.67</v>
      </c>
      <c r="U32" s="46"/>
      <c r="V32" s="69"/>
    </row>
    <row r="33" spans="1:21" s="1" customFormat="1" ht="29.4" thickTop="1" x14ac:dyDescent="0.3">
      <c r="A33" s="124" t="s">
        <v>24</v>
      </c>
      <c r="B33" s="125">
        <v>1</v>
      </c>
      <c r="C33" s="126" t="s">
        <v>61</v>
      </c>
      <c r="D33" s="127">
        <f t="shared" si="0"/>
        <v>176100</v>
      </c>
      <c r="E33" s="127">
        <v>176100</v>
      </c>
      <c r="F33" s="127">
        <f t="shared" si="2"/>
        <v>181411</v>
      </c>
      <c r="G33" s="128">
        <v>357511</v>
      </c>
      <c r="I33" s="28">
        <v>26725</v>
      </c>
      <c r="J33" s="28">
        <v>31600</v>
      </c>
      <c r="K33" s="28">
        <v>31600</v>
      </c>
      <c r="L33" s="28">
        <v>29725</v>
      </c>
      <c r="M33" s="28">
        <v>26850</v>
      </c>
      <c r="N33" s="28">
        <v>29600</v>
      </c>
      <c r="O33" s="28">
        <v>27225</v>
      </c>
      <c r="P33" s="28">
        <v>24100</v>
      </c>
      <c r="Q33" s="28">
        <v>30600</v>
      </c>
      <c r="R33" s="28">
        <v>26975</v>
      </c>
      <c r="S33" s="28">
        <v>32600</v>
      </c>
      <c r="T33" s="28">
        <v>39911</v>
      </c>
      <c r="U33" s="48"/>
    </row>
    <row r="34" spans="1:21" s="1" customFormat="1" ht="43.2" x14ac:dyDescent="0.3">
      <c r="A34" s="129" t="s">
        <v>24</v>
      </c>
      <c r="B34" s="130">
        <v>2</v>
      </c>
      <c r="C34" s="131" t="s">
        <v>62</v>
      </c>
      <c r="D34" s="132">
        <f t="shared" si="0"/>
        <v>5500</v>
      </c>
      <c r="E34" s="132">
        <v>5500</v>
      </c>
      <c r="F34" s="132">
        <f t="shared" si="2"/>
        <v>5500</v>
      </c>
      <c r="G34" s="133">
        <v>11000</v>
      </c>
      <c r="I34" s="22">
        <v>875</v>
      </c>
      <c r="J34" s="22"/>
      <c r="K34" s="22"/>
      <c r="L34" s="22">
        <v>875</v>
      </c>
      <c r="M34" s="22">
        <v>3750</v>
      </c>
      <c r="N34" s="22"/>
      <c r="O34" s="22">
        <v>875</v>
      </c>
      <c r="P34" s="22"/>
      <c r="Q34" s="22"/>
      <c r="R34" s="22">
        <v>4625</v>
      </c>
      <c r="S34" s="22"/>
      <c r="T34" s="22"/>
      <c r="U34" s="38"/>
    </row>
    <row r="35" spans="1:21" s="1" customFormat="1" ht="43.8" thickBot="1" x14ac:dyDescent="0.35">
      <c r="A35" s="134" t="s">
        <v>24</v>
      </c>
      <c r="B35" s="135">
        <v>3</v>
      </c>
      <c r="C35" s="136" t="s">
        <v>63</v>
      </c>
      <c r="D35" s="137">
        <f t="shared" si="0"/>
        <v>0</v>
      </c>
      <c r="E35" s="137">
        <v>0</v>
      </c>
      <c r="F35" s="137">
        <f t="shared" si="2"/>
        <v>11000</v>
      </c>
      <c r="G35" s="138">
        <v>11000</v>
      </c>
      <c r="I35" s="20"/>
      <c r="J35" s="20"/>
      <c r="K35" s="20"/>
      <c r="L35" s="20"/>
      <c r="M35" s="20"/>
      <c r="N35" s="20"/>
      <c r="O35" s="20">
        <v>3500</v>
      </c>
      <c r="P35" s="20">
        <v>7500</v>
      </c>
      <c r="Q35" s="20"/>
      <c r="R35" s="20"/>
      <c r="S35" s="20"/>
      <c r="T35" s="20"/>
      <c r="U35" s="36"/>
    </row>
    <row r="36" spans="1:21" s="1" customFormat="1" x14ac:dyDescent="0.3">
      <c r="A36" s="33" t="s">
        <v>25</v>
      </c>
      <c r="B36" s="12">
        <v>1</v>
      </c>
      <c r="C36" s="12" t="s">
        <v>64</v>
      </c>
      <c r="D36" s="19">
        <f t="shared" si="0"/>
        <v>64000</v>
      </c>
      <c r="E36" s="19">
        <v>64000</v>
      </c>
      <c r="F36" s="19">
        <f t="shared" si="2"/>
        <v>66000</v>
      </c>
      <c r="G36" s="13">
        <v>130000</v>
      </c>
      <c r="I36" s="19">
        <v>10000</v>
      </c>
      <c r="J36" s="19">
        <v>10000</v>
      </c>
      <c r="K36" s="19">
        <v>11000</v>
      </c>
      <c r="L36" s="19">
        <v>11000</v>
      </c>
      <c r="M36" s="19">
        <v>11000</v>
      </c>
      <c r="N36" s="19">
        <v>11000</v>
      </c>
      <c r="O36" s="19">
        <v>11000</v>
      </c>
      <c r="P36" s="19">
        <v>11000</v>
      </c>
      <c r="Q36" s="19">
        <v>11000</v>
      </c>
      <c r="R36" s="19">
        <v>11000</v>
      </c>
      <c r="S36" s="19">
        <v>11000</v>
      </c>
      <c r="T36" s="19">
        <v>11000</v>
      </c>
      <c r="U36" s="34"/>
    </row>
    <row r="37" spans="1:21" s="1" customFormat="1" x14ac:dyDescent="0.3">
      <c r="A37" s="37" t="s">
        <v>25</v>
      </c>
      <c r="B37" s="4">
        <v>2</v>
      </c>
      <c r="C37" s="4" t="s">
        <v>26</v>
      </c>
      <c r="D37" s="22">
        <f t="shared" si="0"/>
        <v>200000</v>
      </c>
      <c r="E37" s="22">
        <v>200000</v>
      </c>
      <c r="F37" s="22">
        <f t="shared" si="2"/>
        <v>0</v>
      </c>
      <c r="G37" s="5">
        <v>200000</v>
      </c>
      <c r="I37" s="22"/>
      <c r="J37" s="22"/>
      <c r="K37" s="22">
        <v>100000</v>
      </c>
      <c r="L37" s="22">
        <v>100000</v>
      </c>
      <c r="M37" s="22"/>
      <c r="N37" s="22"/>
      <c r="O37" s="22"/>
      <c r="P37" s="22"/>
      <c r="Q37" s="22"/>
      <c r="R37" s="22"/>
      <c r="S37" s="22"/>
      <c r="T37" s="22"/>
      <c r="U37" s="38"/>
    </row>
    <row r="38" spans="1:21" s="1" customFormat="1" x14ac:dyDescent="0.3">
      <c r="A38" s="37" t="s">
        <v>25</v>
      </c>
      <c r="B38" s="4">
        <v>3</v>
      </c>
      <c r="C38" s="57" t="s">
        <v>65</v>
      </c>
      <c r="D38" s="58">
        <f t="shared" si="0"/>
        <v>500000</v>
      </c>
      <c r="E38" s="22">
        <v>0</v>
      </c>
      <c r="F38" s="22">
        <f t="shared" si="2"/>
        <v>1000000</v>
      </c>
      <c r="G38" s="5">
        <v>1500000</v>
      </c>
      <c r="I38" s="22"/>
      <c r="J38" s="22"/>
      <c r="K38" s="22"/>
      <c r="L38" s="22"/>
      <c r="M38" s="22"/>
      <c r="N38" s="22">
        <v>500000</v>
      </c>
      <c r="O38" s="22"/>
      <c r="P38" s="22"/>
      <c r="Q38" s="22">
        <v>500000</v>
      </c>
      <c r="R38" s="22"/>
      <c r="S38" s="22">
        <v>500000</v>
      </c>
      <c r="T38" s="22"/>
      <c r="U38" s="38"/>
    </row>
    <row r="39" spans="1:21" s="1" customFormat="1" ht="15" thickBot="1" x14ac:dyDescent="0.35">
      <c r="A39" s="35" t="s">
        <v>25</v>
      </c>
      <c r="B39" s="15">
        <v>4</v>
      </c>
      <c r="C39" s="59" t="s">
        <v>27</v>
      </c>
      <c r="D39" s="60">
        <f t="shared" si="0"/>
        <v>10000</v>
      </c>
      <c r="E39" s="20">
        <v>0</v>
      </c>
      <c r="F39" s="20">
        <f t="shared" si="2"/>
        <v>10000</v>
      </c>
      <c r="G39" s="16">
        <v>20000</v>
      </c>
      <c r="I39" s="20"/>
      <c r="J39" s="20">
        <v>5000</v>
      </c>
      <c r="K39" s="20"/>
      <c r="L39" s="20">
        <v>5000</v>
      </c>
      <c r="M39" s="20"/>
      <c r="N39" s="20"/>
      <c r="O39" s="20">
        <v>5000</v>
      </c>
      <c r="P39" s="20"/>
      <c r="Q39" s="20"/>
      <c r="R39" s="20">
        <v>5000</v>
      </c>
      <c r="S39" s="20"/>
      <c r="T39" s="20"/>
      <c r="U39" s="36"/>
    </row>
    <row r="40" spans="1:21" s="1" customFormat="1" ht="15" thickBot="1" x14ac:dyDescent="0.35">
      <c r="A40" s="139" t="s">
        <v>28</v>
      </c>
      <c r="B40" s="140">
        <v>1</v>
      </c>
      <c r="C40" s="145" t="s">
        <v>66</v>
      </c>
      <c r="D40" s="146">
        <f t="shared" si="0"/>
        <v>314481</v>
      </c>
      <c r="E40" s="141">
        <v>314481</v>
      </c>
      <c r="F40" s="141">
        <f t="shared" si="2"/>
        <v>239257</v>
      </c>
      <c r="G40" s="142">
        <v>533735</v>
      </c>
      <c r="I40" s="19">
        <v>100645</v>
      </c>
      <c r="J40" s="19">
        <v>42532</v>
      </c>
      <c r="K40" s="19">
        <v>45032</v>
      </c>
      <c r="L40" s="19">
        <v>43747</v>
      </c>
      <c r="M40" s="19">
        <v>31565</v>
      </c>
      <c r="N40" s="19">
        <v>50960</v>
      </c>
      <c r="O40" s="19">
        <v>42660</v>
      </c>
      <c r="P40" s="19">
        <v>37833</v>
      </c>
      <c r="Q40" s="19">
        <v>30982</v>
      </c>
      <c r="R40" s="19">
        <v>37505</v>
      </c>
      <c r="S40" s="19">
        <v>39316</v>
      </c>
      <c r="T40" s="19">
        <v>50961</v>
      </c>
      <c r="U40" s="34"/>
    </row>
    <row r="41" spans="1:21" s="1" customFormat="1" x14ac:dyDescent="0.3">
      <c r="A41" s="33" t="s">
        <v>29</v>
      </c>
      <c r="B41" s="12">
        <v>1</v>
      </c>
      <c r="C41" s="62" t="s">
        <v>2</v>
      </c>
      <c r="D41" s="61">
        <f t="shared" si="0"/>
        <v>116544</v>
      </c>
      <c r="E41" s="19">
        <f>D41*0.75</f>
        <v>87408</v>
      </c>
      <c r="F41" s="19">
        <f t="shared" si="2"/>
        <v>116544</v>
      </c>
      <c r="G41" s="13">
        <v>233081</v>
      </c>
      <c r="I41" s="19">
        <v>19424</v>
      </c>
      <c r="J41" s="19">
        <v>19424</v>
      </c>
      <c r="K41" s="19">
        <v>19424</v>
      </c>
      <c r="L41" s="19">
        <v>19424</v>
      </c>
      <c r="M41" s="19">
        <v>19424</v>
      </c>
      <c r="N41" s="19">
        <v>19424</v>
      </c>
      <c r="O41" s="19">
        <v>19424</v>
      </c>
      <c r="P41" s="19">
        <v>19424</v>
      </c>
      <c r="Q41" s="19">
        <v>19424</v>
      </c>
      <c r="R41" s="19">
        <v>19424</v>
      </c>
      <c r="S41" s="19">
        <v>19424</v>
      </c>
      <c r="T41" s="19">
        <v>19424</v>
      </c>
      <c r="U41" s="34"/>
    </row>
    <row r="42" spans="1:21" s="1" customFormat="1" x14ac:dyDescent="0.3">
      <c r="A42" s="37" t="s">
        <v>29</v>
      </c>
      <c r="B42" s="4">
        <v>2</v>
      </c>
      <c r="C42" s="63" t="s">
        <v>67</v>
      </c>
      <c r="D42" s="58">
        <f t="shared" si="0"/>
        <v>7500</v>
      </c>
      <c r="E42" s="22">
        <v>7500</v>
      </c>
      <c r="F42" s="22">
        <f t="shared" si="2"/>
        <v>7500</v>
      </c>
      <c r="G42" s="5">
        <v>15000</v>
      </c>
      <c r="I42" s="22">
        <v>1250</v>
      </c>
      <c r="J42" s="22">
        <v>1250</v>
      </c>
      <c r="K42" s="22">
        <v>1250</v>
      </c>
      <c r="L42" s="22">
        <v>1250</v>
      </c>
      <c r="M42" s="22">
        <v>1250</v>
      </c>
      <c r="N42" s="22">
        <v>1250</v>
      </c>
      <c r="O42" s="22">
        <v>1250</v>
      </c>
      <c r="P42" s="22">
        <v>1250</v>
      </c>
      <c r="Q42" s="22">
        <v>1250</v>
      </c>
      <c r="R42" s="22">
        <v>1250</v>
      </c>
      <c r="S42" s="22">
        <v>1250</v>
      </c>
      <c r="T42" s="22">
        <v>1250</v>
      </c>
      <c r="U42" s="38"/>
    </row>
    <row r="43" spans="1:21" s="1" customFormat="1" x14ac:dyDescent="0.3">
      <c r="A43" s="37" t="s">
        <v>29</v>
      </c>
      <c r="B43" s="4">
        <v>3</v>
      </c>
      <c r="C43" s="63" t="s">
        <v>30</v>
      </c>
      <c r="D43" s="58">
        <f t="shared" si="0"/>
        <v>0</v>
      </c>
      <c r="E43" s="22">
        <v>0</v>
      </c>
      <c r="F43" s="22">
        <f t="shared" si="2"/>
        <v>4000</v>
      </c>
      <c r="G43" s="5">
        <v>4000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>
        <v>4000</v>
      </c>
      <c r="U43" s="38"/>
    </row>
    <row r="44" spans="1:21" s="1" customFormat="1" x14ac:dyDescent="0.3">
      <c r="A44" s="37" t="s">
        <v>29</v>
      </c>
      <c r="B44" s="4">
        <v>4</v>
      </c>
      <c r="C44" s="63" t="s">
        <v>68</v>
      </c>
      <c r="D44" s="58">
        <f t="shared" si="0"/>
        <v>20000</v>
      </c>
      <c r="E44" s="22">
        <v>20000</v>
      </c>
      <c r="F44" s="22">
        <f t="shared" si="2"/>
        <v>10500</v>
      </c>
      <c r="G44" s="5">
        <v>30500</v>
      </c>
      <c r="I44" s="22">
        <v>2250</v>
      </c>
      <c r="J44" s="22">
        <v>2250</v>
      </c>
      <c r="K44" s="22">
        <v>3250</v>
      </c>
      <c r="L44" s="22">
        <v>2250</v>
      </c>
      <c r="M44" s="22">
        <v>10000</v>
      </c>
      <c r="N44" s="22"/>
      <c r="O44" s="22"/>
      <c r="P44" s="22">
        <v>5000</v>
      </c>
      <c r="Q44" s="22">
        <v>5000</v>
      </c>
      <c r="R44" s="22">
        <v>500</v>
      </c>
      <c r="S44" s="22"/>
      <c r="T44" s="22"/>
      <c r="U44" s="38"/>
    </row>
    <row r="45" spans="1:21" s="1" customFormat="1" x14ac:dyDescent="0.3">
      <c r="A45" s="37" t="s">
        <v>29</v>
      </c>
      <c r="B45" s="4">
        <v>5</v>
      </c>
      <c r="C45" s="63" t="s">
        <v>69</v>
      </c>
      <c r="D45" s="58">
        <f t="shared" si="0"/>
        <v>38520</v>
      </c>
      <c r="E45" s="22">
        <v>38520</v>
      </c>
      <c r="F45" s="22">
        <f t="shared" si="2"/>
        <v>22500</v>
      </c>
      <c r="G45" s="5">
        <v>61000</v>
      </c>
      <c r="I45" s="22">
        <v>9090</v>
      </c>
      <c r="J45" s="22">
        <v>9090</v>
      </c>
      <c r="K45" s="22">
        <v>9090</v>
      </c>
      <c r="L45" s="22">
        <v>3750</v>
      </c>
      <c r="M45" s="22">
        <v>3750</v>
      </c>
      <c r="N45" s="22">
        <v>3750</v>
      </c>
      <c r="O45" s="22">
        <v>3750</v>
      </c>
      <c r="P45" s="22">
        <v>3750</v>
      </c>
      <c r="Q45" s="22">
        <v>3750</v>
      </c>
      <c r="R45" s="22">
        <v>3750</v>
      </c>
      <c r="S45" s="22">
        <v>3750</v>
      </c>
      <c r="T45" s="22">
        <v>3750</v>
      </c>
      <c r="U45" s="38"/>
    </row>
    <row r="46" spans="1:21" s="1" customFormat="1" ht="29.4" thickBot="1" x14ac:dyDescent="0.35">
      <c r="A46" s="35" t="s">
        <v>29</v>
      </c>
      <c r="B46" s="15">
        <v>6</v>
      </c>
      <c r="C46" s="64" t="s">
        <v>100</v>
      </c>
      <c r="D46" s="60">
        <f t="shared" si="0"/>
        <v>49998</v>
      </c>
      <c r="E46" s="20">
        <v>0</v>
      </c>
      <c r="F46" s="20">
        <f t="shared" si="2"/>
        <v>49998</v>
      </c>
      <c r="G46" s="16">
        <v>100000</v>
      </c>
      <c r="I46" s="20">
        <v>8333</v>
      </c>
      <c r="J46" s="20">
        <v>8333</v>
      </c>
      <c r="K46" s="20">
        <v>8333</v>
      </c>
      <c r="L46" s="20">
        <v>8333</v>
      </c>
      <c r="M46" s="20">
        <v>8333</v>
      </c>
      <c r="N46" s="20">
        <v>8333</v>
      </c>
      <c r="O46" s="20">
        <v>8333</v>
      </c>
      <c r="P46" s="20">
        <v>8333</v>
      </c>
      <c r="Q46" s="20">
        <v>8333</v>
      </c>
      <c r="R46" s="20">
        <v>8333</v>
      </c>
      <c r="S46" s="20">
        <v>8333</v>
      </c>
      <c r="T46" s="20">
        <v>8333</v>
      </c>
      <c r="U46" s="36"/>
    </row>
    <row r="47" spans="1:21" ht="15" thickBot="1" x14ac:dyDescent="0.35">
      <c r="A47" s="139" t="s">
        <v>31</v>
      </c>
      <c r="B47" s="140">
        <v>1</v>
      </c>
      <c r="C47" s="143" t="s">
        <v>98</v>
      </c>
      <c r="D47" s="146">
        <f t="shared" si="0"/>
        <v>70350</v>
      </c>
      <c r="E47" s="141">
        <f>D47*0.9</f>
        <v>63315</v>
      </c>
      <c r="F47" s="141">
        <f t="shared" si="2"/>
        <v>84208</v>
      </c>
      <c r="G47" s="142">
        <v>154588</v>
      </c>
      <c r="I47" s="19">
        <v>6326</v>
      </c>
      <c r="J47" s="19">
        <v>11144</v>
      </c>
      <c r="K47" s="19">
        <v>13220</v>
      </c>
      <c r="L47" s="19">
        <v>13220</v>
      </c>
      <c r="M47" s="19">
        <v>13220</v>
      </c>
      <c r="N47" s="19">
        <v>13220</v>
      </c>
      <c r="O47" s="19">
        <v>13220</v>
      </c>
      <c r="P47" s="19">
        <v>13220</v>
      </c>
      <c r="Q47" s="19">
        <v>13220</v>
      </c>
      <c r="R47" s="19">
        <v>13220</v>
      </c>
      <c r="S47" s="19">
        <v>13220</v>
      </c>
      <c r="T47" s="19">
        <v>18108</v>
      </c>
      <c r="U47" s="34"/>
    </row>
    <row r="48" spans="1:21" x14ac:dyDescent="0.3">
      <c r="A48" s="129" t="s">
        <v>31</v>
      </c>
      <c r="B48" s="130">
        <v>2</v>
      </c>
      <c r="C48" s="145" t="s">
        <v>70</v>
      </c>
      <c r="D48" s="144">
        <f t="shared" si="0"/>
        <v>322554</v>
      </c>
      <c r="E48" s="132">
        <f>D48*0.9</f>
        <v>290298.60000000003</v>
      </c>
      <c r="F48" s="132">
        <f t="shared" si="2"/>
        <v>77896</v>
      </c>
      <c r="G48" s="133">
        <v>401200</v>
      </c>
      <c r="I48" s="22">
        <v>25533</v>
      </c>
      <c r="J48" s="22">
        <v>14215</v>
      </c>
      <c r="K48" s="22">
        <v>86139</v>
      </c>
      <c r="L48" s="22">
        <v>15889</v>
      </c>
      <c r="M48" s="22">
        <v>12389</v>
      </c>
      <c r="N48" s="22">
        <v>168389</v>
      </c>
      <c r="O48" s="22">
        <v>15739</v>
      </c>
      <c r="P48" s="22">
        <v>5489</v>
      </c>
      <c r="Q48" s="22">
        <v>13139</v>
      </c>
      <c r="R48" s="22">
        <v>11389</v>
      </c>
      <c r="S48" s="22">
        <v>15639</v>
      </c>
      <c r="T48" s="22">
        <v>16501</v>
      </c>
      <c r="U48" s="38"/>
    </row>
    <row r="49" spans="1:22" x14ac:dyDescent="0.3">
      <c r="A49" s="129" t="s">
        <v>31</v>
      </c>
      <c r="B49" s="130">
        <v>3</v>
      </c>
      <c r="C49" s="143" t="s">
        <v>71</v>
      </c>
      <c r="D49" s="144">
        <f t="shared" si="0"/>
        <v>3000</v>
      </c>
      <c r="E49" s="132">
        <v>0</v>
      </c>
      <c r="F49" s="132">
        <f t="shared" si="2"/>
        <v>11500</v>
      </c>
      <c r="G49" s="133">
        <v>14500</v>
      </c>
      <c r="I49" s="22">
        <v>3000</v>
      </c>
      <c r="J49" s="22"/>
      <c r="K49" s="22"/>
      <c r="L49" s="22"/>
      <c r="M49" s="22"/>
      <c r="N49" s="22"/>
      <c r="O49" s="22">
        <v>10000</v>
      </c>
      <c r="P49" s="22"/>
      <c r="Q49" s="22"/>
      <c r="R49" s="22"/>
      <c r="S49" s="22">
        <v>1500</v>
      </c>
      <c r="T49" s="22"/>
      <c r="U49" s="38"/>
    </row>
    <row r="50" spans="1:22" ht="15" thickBot="1" x14ac:dyDescent="0.35">
      <c r="A50" s="147" t="s">
        <v>31</v>
      </c>
      <c r="B50" s="148">
        <v>4</v>
      </c>
      <c r="C50" s="149" t="s">
        <v>32</v>
      </c>
      <c r="D50" s="150">
        <f t="shared" si="0"/>
        <v>12746</v>
      </c>
      <c r="E50" s="151">
        <v>0</v>
      </c>
      <c r="F50" s="151">
        <f t="shared" si="2"/>
        <v>17754</v>
      </c>
      <c r="G50" s="152">
        <v>31000</v>
      </c>
      <c r="H50" s="2"/>
      <c r="I50" s="45">
        <v>2141</v>
      </c>
      <c r="J50" s="45">
        <v>4641</v>
      </c>
      <c r="K50" s="45">
        <v>641</v>
      </c>
      <c r="L50" s="45">
        <v>891</v>
      </c>
      <c r="M50" s="45">
        <v>3391</v>
      </c>
      <c r="N50" s="45">
        <v>1041</v>
      </c>
      <c r="O50" s="45">
        <v>1291</v>
      </c>
      <c r="P50" s="45">
        <v>3641</v>
      </c>
      <c r="Q50" s="45">
        <v>1641</v>
      </c>
      <c r="R50" s="45">
        <v>10391</v>
      </c>
      <c r="S50" s="45">
        <v>141</v>
      </c>
      <c r="T50" s="45">
        <v>649</v>
      </c>
      <c r="U50" s="46"/>
      <c r="V50" s="70"/>
    </row>
    <row r="51" spans="1:22" ht="43.8" thickTop="1" x14ac:dyDescent="0.3">
      <c r="A51" s="49"/>
      <c r="B51" s="49"/>
      <c r="C51" s="65"/>
      <c r="D51" s="78" t="s">
        <v>86</v>
      </c>
      <c r="E51" s="80" t="s">
        <v>87</v>
      </c>
      <c r="F51" s="79" t="s">
        <v>88</v>
      </c>
      <c r="G51" s="71" t="s">
        <v>85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</row>
    <row r="52" spans="1:22" x14ac:dyDescent="0.3">
      <c r="C52" s="55"/>
      <c r="D52" s="82">
        <f>SUM(D3:D50)</f>
        <v>3311764.52</v>
      </c>
      <c r="E52" s="75">
        <f>SUM(E3:E50)</f>
        <v>2410372.1</v>
      </c>
      <c r="F52" s="83">
        <f>SUM(F3:F50)</f>
        <v>3729529.52</v>
      </c>
      <c r="G52" s="72">
        <f>SUM(G3:G50)</f>
        <v>7073503</v>
      </c>
      <c r="H52" s="68"/>
    </row>
    <row r="53" spans="1:22" s="1" customFormat="1" x14ac:dyDescent="0.3">
      <c r="C53" s="76" t="s">
        <v>90</v>
      </c>
      <c r="D53" s="77"/>
      <c r="E53" s="81">
        <v>500000</v>
      </c>
      <c r="F53" s="66"/>
      <c r="G53" s="23"/>
      <c r="H53" s="2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2" x14ac:dyDescent="0.3">
      <c r="C54" s="88"/>
      <c r="D54" s="69"/>
      <c r="E54" s="73"/>
      <c r="F54" s="56"/>
    </row>
    <row r="55" spans="1:22" x14ac:dyDescent="0.3">
      <c r="C55" s="88"/>
      <c r="E55" s="74"/>
    </row>
    <row r="57" spans="1:22" x14ac:dyDescent="0.3">
      <c r="E57" s="66"/>
    </row>
    <row r="58" spans="1:22" x14ac:dyDescent="0.3">
      <c r="E58" s="67"/>
    </row>
  </sheetData>
  <phoneticPr fontId="4" type="noConversion"/>
  <pageMargins left="0.7" right="0.7" top="0.75" bottom="0.75" header="0.3" footer="0.3"/>
  <pageSetup paperSize="5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Yellowstone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Blechta</dc:creator>
  <cp:lastModifiedBy>Administrative</cp:lastModifiedBy>
  <cp:lastPrinted>2020-06-08T22:20:40Z</cp:lastPrinted>
  <dcterms:created xsi:type="dcterms:W3CDTF">2020-05-13T17:26:28Z</dcterms:created>
  <dcterms:modified xsi:type="dcterms:W3CDTF">2020-06-11T17:01:34Z</dcterms:modified>
</cp:coreProperties>
</file>